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 activeTab="4"/>
  </bookViews>
  <sheets>
    <sheet name="전체" sheetId="1" r:id="rId1"/>
    <sheet name="수입과지출" sheetId="2" r:id="rId2"/>
    <sheet name="오빠주문" sheetId="5" r:id="rId3"/>
    <sheet name="기타주문" sheetId="3" r:id="rId4"/>
    <sheet name="7차주문" sheetId="4" r:id="rId5"/>
  </sheets>
  <calcPr calcId="125725"/>
</workbook>
</file>

<file path=xl/calcChain.xml><?xml version="1.0" encoding="utf-8"?>
<calcChain xmlns="http://schemas.openxmlformats.org/spreadsheetml/2006/main">
  <c r="L239" i="2"/>
  <c r="L240"/>
  <c r="L241"/>
  <c r="J24"/>
  <c r="I176"/>
  <c r="I144"/>
  <c r="I127"/>
  <c r="H180" i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H224" s="1"/>
  <c r="H225" s="1"/>
  <c r="H226" s="1"/>
  <c r="H227" s="1"/>
  <c r="H228" s="1"/>
  <c r="H229" s="1"/>
  <c r="H230" s="1"/>
  <c r="H231" s="1"/>
  <c r="H232" s="1"/>
  <c r="H233" s="1"/>
  <c r="H234" s="1"/>
  <c r="H235" s="1"/>
  <c r="H236" s="1"/>
  <c r="H237" s="1"/>
  <c r="H238" s="1"/>
  <c r="H239" s="1"/>
  <c r="H240" s="1"/>
  <c r="H45" i="3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32"/>
  <c r="H33" s="1"/>
  <c r="H34" s="1"/>
  <c r="H35" s="1"/>
  <c r="H36" s="1"/>
  <c r="H37" s="1"/>
  <c r="H38" s="1"/>
  <c r="H39" s="1"/>
  <c r="H40" s="1"/>
  <c r="H41" s="1"/>
  <c r="H42" s="1"/>
  <c r="H21"/>
  <c r="H22" s="1"/>
  <c r="H23" s="1"/>
  <c r="H24" s="1"/>
  <c r="H25" s="1"/>
  <c r="H11"/>
  <c r="H12" s="1"/>
  <c r="H13" s="1"/>
  <c r="H14" s="1"/>
  <c r="H15" s="1"/>
  <c r="H16" s="1"/>
  <c r="H17" s="1"/>
  <c r="H10"/>
  <c r="H9"/>
  <c r="H8"/>
  <c r="H7"/>
  <c r="H6"/>
  <c r="H4"/>
  <c r="H5"/>
  <c r="H151" i="5"/>
  <c r="H152" s="1"/>
  <c r="H153" s="1"/>
  <c r="H154" s="1"/>
  <c r="H155" s="1"/>
  <c r="H156" s="1"/>
  <c r="H157" s="1"/>
  <c r="H158" s="1"/>
  <c r="H159" s="1"/>
  <c r="H160" s="1"/>
  <c r="H161" s="1"/>
  <c r="H162" s="1"/>
  <c r="H147"/>
  <c r="H148"/>
  <c r="H138"/>
  <c r="H139"/>
  <c r="H140" s="1"/>
  <c r="H141" s="1"/>
  <c r="H142" s="1"/>
  <c r="H143" s="1"/>
  <c r="H144" s="1"/>
  <c r="H145" s="1"/>
  <c r="H146" s="1"/>
  <c r="H149" s="1"/>
  <c r="H150" s="1"/>
  <c r="G265" i="2"/>
  <c r="H54" i="4"/>
  <c r="H55" s="1"/>
  <c r="H56" s="1"/>
  <c r="H57" s="1"/>
  <c r="H58" s="1"/>
  <c r="H59" s="1"/>
  <c r="H60" s="1"/>
  <c r="H61" s="1"/>
  <c r="H62" s="1"/>
  <c r="H63" s="1"/>
  <c r="F247" i="2"/>
  <c r="F248"/>
  <c r="F249"/>
  <c r="F250"/>
  <c r="F251"/>
  <c r="F252"/>
  <c r="F253"/>
  <c r="F254"/>
  <c r="F255"/>
  <c r="F256"/>
  <c r="F257"/>
  <c r="F258"/>
  <c r="F259"/>
  <c r="L243"/>
  <c r="L244"/>
  <c r="L245"/>
  <c r="L246"/>
  <c r="L242"/>
  <c r="L235"/>
  <c r="L236"/>
  <c r="L237"/>
  <c r="L238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F65" i="4"/>
  <c r="H2"/>
  <c r="H3" s="1"/>
  <c r="H4" s="1"/>
  <c r="H5" s="1"/>
  <c r="H6" s="1"/>
  <c r="F221" i="2"/>
  <c r="F222"/>
  <c r="F223"/>
  <c r="F224"/>
  <c r="F239"/>
  <c r="F240"/>
  <c r="F241"/>
  <c r="F242"/>
  <c r="F243"/>
  <c r="F244"/>
  <c r="F245"/>
  <c r="F246"/>
  <c r="F234"/>
  <c r="F235"/>
  <c r="F236"/>
  <c r="F237"/>
  <c r="F238"/>
  <c r="H131" i="5"/>
  <c r="H132" s="1"/>
  <c r="H133" s="1"/>
  <c r="H134" s="1"/>
  <c r="H130"/>
  <c r="G264" i="2"/>
  <c r="L195"/>
  <c r="K197"/>
  <c r="J197"/>
  <c r="I197"/>
  <c r="G197"/>
  <c r="F216"/>
  <c r="F217"/>
  <c r="F218"/>
  <c r="F219"/>
  <c r="F220"/>
  <c r="F225"/>
  <c r="F226"/>
  <c r="F227"/>
  <c r="F228"/>
  <c r="F229"/>
  <c r="F230"/>
  <c r="F231"/>
  <c r="F232"/>
  <c r="F233"/>
  <c r="F260"/>
  <c r="F187"/>
  <c r="F188"/>
  <c r="F189"/>
  <c r="F190"/>
  <c r="F191"/>
  <c r="F192"/>
  <c r="F193"/>
  <c r="F194"/>
  <c r="F195"/>
  <c r="F201"/>
  <c r="F202"/>
  <c r="F203"/>
  <c r="F204"/>
  <c r="F205"/>
  <c r="F206"/>
  <c r="K176"/>
  <c r="G176"/>
  <c r="K144"/>
  <c r="G144"/>
  <c r="F175"/>
  <c r="F207"/>
  <c r="F208"/>
  <c r="F209"/>
  <c r="F210"/>
  <c r="F211"/>
  <c r="F212"/>
  <c r="F213"/>
  <c r="F214"/>
  <c r="F215"/>
  <c r="F199"/>
  <c r="F264" s="1"/>
  <c r="F200"/>
  <c r="F196"/>
  <c r="F179"/>
  <c r="F180"/>
  <c r="F181"/>
  <c r="F182"/>
  <c r="F183"/>
  <c r="F184"/>
  <c r="F185"/>
  <c r="F186"/>
  <c r="L173"/>
  <c r="L85"/>
  <c r="F178"/>
  <c r="F135"/>
  <c r="F136"/>
  <c r="F137"/>
  <c r="F138"/>
  <c r="F139"/>
  <c r="F140"/>
  <c r="H2" i="5"/>
  <c r="H3" s="1"/>
  <c r="H4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G127" i="2"/>
  <c r="H127"/>
  <c r="F122"/>
  <c r="F5"/>
  <c r="F162"/>
  <c r="F163"/>
  <c r="F164"/>
  <c r="F165"/>
  <c r="F166"/>
  <c r="F167"/>
  <c r="F168"/>
  <c r="F169"/>
  <c r="F170"/>
  <c r="F171"/>
  <c r="F172"/>
  <c r="F173"/>
  <c r="F174"/>
  <c r="K115"/>
  <c r="K265" s="1"/>
  <c r="G115"/>
  <c r="I115" s="1"/>
  <c r="G86"/>
  <c r="I86" s="1"/>
  <c r="H86" s="1"/>
  <c r="F159"/>
  <c r="F160"/>
  <c r="F161"/>
  <c r="F155"/>
  <c r="F156"/>
  <c r="F157"/>
  <c r="F158"/>
  <c r="F123"/>
  <c r="F120"/>
  <c r="F145"/>
  <c r="F146"/>
  <c r="F147"/>
  <c r="F148"/>
  <c r="F149"/>
  <c r="F150"/>
  <c r="F151"/>
  <c r="F152"/>
  <c r="F153"/>
  <c r="F154"/>
  <c r="F142"/>
  <c r="F143"/>
  <c r="F141"/>
  <c r="L62"/>
  <c r="G63"/>
  <c r="I63" s="1"/>
  <c r="F116"/>
  <c r="F117"/>
  <c r="F118"/>
  <c r="F119"/>
  <c r="G49"/>
  <c r="F197" l="1"/>
  <c r="H176"/>
  <c r="H7" i="4"/>
  <c r="H8" s="1"/>
  <c r="H9" s="1"/>
  <c r="H10" s="1"/>
  <c r="H11" s="1"/>
  <c r="H12" s="1"/>
  <c r="H13" s="1"/>
  <c r="H14" s="1"/>
  <c r="H15" s="1"/>
  <c r="H16" s="1"/>
  <c r="H17" s="1"/>
  <c r="H18" s="1"/>
  <c r="H19" s="1"/>
  <c r="L265" i="2"/>
  <c r="H20" i="4"/>
  <c r="H38" i="5"/>
  <c r="H39" s="1"/>
  <c r="H40" s="1"/>
  <c r="H41" s="1"/>
  <c r="H42" s="1"/>
  <c r="H43" s="1"/>
  <c r="H44" s="1"/>
  <c r="H45" s="1"/>
  <c r="H197" i="2"/>
  <c r="H144"/>
  <c r="F176"/>
  <c r="H115"/>
  <c r="F109"/>
  <c r="F110"/>
  <c r="F111"/>
  <c r="F112"/>
  <c r="F113"/>
  <c r="F114"/>
  <c r="F61"/>
  <c r="F62"/>
  <c r="F124"/>
  <c r="F125"/>
  <c r="F128"/>
  <c r="F129"/>
  <c r="F130"/>
  <c r="F131"/>
  <c r="F132"/>
  <c r="F133"/>
  <c r="F134"/>
  <c r="F108"/>
  <c r="F107"/>
  <c r="F106"/>
  <c r="F35"/>
  <c r="F36"/>
  <c r="F37"/>
  <c r="F38"/>
  <c r="F39"/>
  <c r="F40"/>
  <c r="F41"/>
  <c r="F42"/>
  <c r="F43"/>
  <c r="F44"/>
  <c r="F45"/>
  <c r="F46"/>
  <c r="F47"/>
  <c r="F52"/>
  <c r="F53"/>
  <c r="F54"/>
  <c r="F55"/>
  <c r="F56"/>
  <c r="F57"/>
  <c r="F58"/>
  <c r="F59"/>
  <c r="F60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34"/>
  <c r="F29"/>
  <c r="F27"/>
  <c r="F28"/>
  <c r="F30"/>
  <c r="F31"/>
  <c r="F26"/>
  <c r="F21"/>
  <c r="F22"/>
  <c r="F23"/>
  <c r="F8"/>
  <c r="F9"/>
  <c r="F10"/>
  <c r="F11"/>
  <c r="F12"/>
  <c r="F13"/>
  <c r="F14"/>
  <c r="F15"/>
  <c r="F16"/>
  <c r="F17"/>
  <c r="F18"/>
  <c r="F19"/>
  <c r="F20"/>
  <c r="F6"/>
  <c r="F7"/>
  <c r="G5"/>
  <c r="G24"/>
  <c r="I24" s="1"/>
  <c r="H24" s="1"/>
  <c r="G32"/>
  <c r="I32" s="1"/>
  <c r="H32" s="1"/>
  <c r="J25"/>
  <c r="H25" s="1"/>
  <c r="J33"/>
  <c r="H33" s="1"/>
  <c r="H50"/>
  <c r="I49"/>
  <c r="H49" s="1"/>
  <c r="J3"/>
  <c r="H2" i="1"/>
  <c r="H3" s="1"/>
  <c r="H4" s="1"/>
  <c r="H5" s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21" i="4" l="1"/>
  <c r="H47" i="5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46"/>
  <c r="J265" i="2"/>
  <c r="F144"/>
  <c r="H53" i="1"/>
  <c r="F49" i="2"/>
  <c r="F127"/>
  <c r="F32"/>
  <c r="F86"/>
  <c r="H3"/>
  <c r="F24"/>
  <c r="F115"/>
  <c r="F63"/>
  <c r="I5"/>
  <c r="I265" s="1"/>
  <c r="H2" i="3"/>
  <c r="H3" s="1"/>
  <c r="H22" i="4" l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F265" i="2"/>
  <c r="H135" i="5"/>
  <c r="H136" s="1"/>
  <c r="H137" s="1"/>
  <c r="H54" i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265" i="2"/>
  <c r="M265" s="1"/>
  <c r="H5"/>
  <c r="H38" i="4" l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18" i="3"/>
  <c r="H19" s="1"/>
  <c r="H20" s="1"/>
  <c r="H26" s="1"/>
  <c r="H27" s="1"/>
  <c r="H28" s="1"/>
  <c r="H29" s="1"/>
  <c r="H30" s="1"/>
  <c r="H31" s="1"/>
  <c r="H43" s="1"/>
  <c r="H44" s="1"/>
  <c r="H75" i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l="1"/>
  <c r="H104" s="1"/>
  <c r="H105" s="1"/>
  <c r="H106" s="1"/>
  <c r="H107" s="1"/>
  <c r="H108" s="1"/>
  <c r="H109" s="1"/>
  <c r="H110" s="1"/>
  <c r="H111" s="1"/>
  <c r="H112" s="1"/>
  <c r="H113" s="1"/>
  <c r="H114" l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l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l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</calcChain>
</file>

<file path=xl/comments1.xml><?xml version="1.0" encoding="utf-8"?>
<comments xmlns="http://schemas.openxmlformats.org/spreadsheetml/2006/main">
  <authors>
    <author>user</author>
  </authors>
  <commentList>
    <comment ref="J86" authorId="0">
      <text>
        <r>
          <rPr>
            <b/>
            <sz val="9"/>
            <color indexed="81"/>
            <rFont val="Tahoma"/>
            <family val="2"/>
          </rPr>
          <t>60*1000</t>
        </r>
        <r>
          <rPr>
            <b/>
            <sz val="9"/>
            <color indexed="81"/>
            <rFont val="돋움"/>
            <family val="3"/>
            <charset val="129"/>
          </rPr>
          <t>원</t>
        </r>
      </text>
    </comment>
    <comment ref="K86" authorId="0">
      <text>
        <r>
          <rPr>
            <b/>
            <sz val="9"/>
            <color indexed="81"/>
            <rFont val="돋움"/>
            <family val="3"/>
            <charset val="129"/>
          </rPr>
          <t>아이들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인건비</t>
        </r>
        <r>
          <rPr>
            <b/>
            <sz val="9"/>
            <color indexed="81"/>
            <rFont val="Tahoma"/>
            <family val="2"/>
          </rPr>
          <t xml:space="preserve"> 35,000
</t>
        </r>
        <r>
          <rPr>
            <b/>
            <sz val="9"/>
            <color indexed="81"/>
            <rFont val="돋움"/>
            <family val="3"/>
            <charset val="129"/>
          </rPr>
          <t>교통비</t>
        </r>
        <r>
          <rPr>
            <b/>
            <sz val="9"/>
            <color indexed="81"/>
            <rFont val="Tahoma"/>
            <family val="2"/>
          </rPr>
          <t xml:space="preserve"> 10,000</t>
        </r>
      </text>
    </comment>
    <comment ref="K115" authorId="0">
      <text>
        <r>
          <rPr>
            <b/>
            <sz val="9"/>
            <color indexed="81"/>
            <rFont val="돋움"/>
            <family val="3"/>
            <charset val="129"/>
          </rPr>
          <t>인건비</t>
        </r>
        <r>
          <rPr>
            <b/>
            <sz val="9"/>
            <color indexed="81"/>
            <rFont val="Tahoma"/>
            <family val="2"/>
          </rPr>
          <t xml:space="preserve"> 50,000
</t>
        </r>
        <r>
          <rPr>
            <b/>
            <sz val="9"/>
            <color indexed="81"/>
            <rFont val="돋움"/>
            <family val="3"/>
            <charset val="129"/>
          </rPr>
          <t>교통비</t>
        </r>
        <r>
          <rPr>
            <b/>
            <sz val="9"/>
            <color indexed="81"/>
            <rFont val="Tahoma"/>
            <family val="2"/>
          </rPr>
          <t xml:space="preserve"> 10,000</t>
        </r>
      </text>
    </comment>
    <comment ref="J127" authorId="0">
      <text>
        <r>
          <rPr>
            <b/>
            <sz val="9"/>
            <color indexed="81"/>
            <rFont val="Tahoma"/>
            <family val="2"/>
          </rPr>
          <t>30*1,000</t>
        </r>
      </text>
    </comment>
    <comment ref="K127" authorId="0">
      <text>
        <r>
          <rPr>
            <b/>
            <sz val="9"/>
            <color indexed="81"/>
            <rFont val="돋움"/>
            <family val="3"/>
            <charset val="129"/>
          </rPr>
          <t>교통비</t>
        </r>
        <r>
          <rPr>
            <b/>
            <sz val="9"/>
            <color indexed="81"/>
            <rFont val="Tahoma"/>
            <family val="2"/>
          </rPr>
          <t xml:space="preserve"> 10,000</t>
        </r>
      </text>
    </comment>
    <comment ref="J144" authorId="0">
      <text>
        <r>
          <rPr>
            <b/>
            <sz val="9"/>
            <color indexed="81"/>
            <rFont val="Tahoma"/>
            <family val="2"/>
          </rPr>
          <t>30*1,000</t>
        </r>
      </text>
    </comment>
    <comment ref="K144" authorId="0">
      <text>
        <r>
          <rPr>
            <b/>
            <sz val="9"/>
            <color indexed="81"/>
            <rFont val="돋움"/>
            <family val="3"/>
            <charset val="129"/>
          </rPr>
          <t>재현맘</t>
        </r>
        <r>
          <rPr>
            <b/>
            <sz val="9"/>
            <color indexed="81"/>
            <rFont val="Tahoma"/>
            <family val="2"/>
          </rPr>
          <t xml:space="preserve"> 35,000
</t>
        </r>
        <r>
          <rPr>
            <b/>
            <sz val="9"/>
            <color indexed="81"/>
            <rFont val="돋움"/>
            <family val="3"/>
            <charset val="129"/>
          </rPr>
          <t>지은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재윤</t>
        </r>
        <r>
          <rPr>
            <b/>
            <sz val="9"/>
            <color indexed="81"/>
            <rFont val="Tahoma"/>
            <family val="2"/>
          </rPr>
          <t xml:space="preserve"> 20,000
</t>
        </r>
        <r>
          <rPr>
            <b/>
            <sz val="9"/>
            <color indexed="81"/>
            <rFont val="돋움"/>
            <family val="3"/>
            <charset val="129"/>
          </rPr>
          <t>교통비</t>
        </r>
        <r>
          <rPr>
            <b/>
            <sz val="9"/>
            <color indexed="81"/>
            <rFont val="Tahoma"/>
            <family val="2"/>
          </rPr>
          <t xml:space="preserve"> 10,000</t>
        </r>
      </text>
    </comment>
    <comment ref="K176" authorId="0">
      <text>
        <r>
          <rPr>
            <b/>
            <sz val="9"/>
            <color indexed="81"/>
            <rFont val="돋움"/>
            <family val="3"/>
            <charset val="129"/>
          </rPr>
          <t>재현맘</t>
        </r>
        <r>
          <rPr>
            <b/>
            <sz val="9"/>
            <color indexed="81"/>
            <rFont val="Tahoma"/>
            <family val="2"/>
          </rPr>
          <t xml:space="preserve"> 40,000
</t>
        </r>
        <r>
          <rPr>
            <b/>
            <sz val="9"/>
            <color indexed="81"/>
            <rFont val="돋움"/>
            <family val="3"/>
            <charset val="129"/>
          </rPr>
          <t>교통비</t>
        </r>
        <r>
          <rPr>
            <b/>
            <sz val="9"/>
            <color indexed="81"/>
            <rFont val="Tahoma"/>
            <family val="2"/>
          </rPr>
          <t xml:space="preserve"> 10,000</t>
        </r>
      </text>
    </comment>
    <comment ref="I197" authorId="0">
      <text>
        <r>
          <rPr>
            <b/>
            <sz val="9"/>
            <color indexed="81"/>
            <rFont val="Tahoma"/>
            <family val="2"/>
          </rPr>
          <t>15kg:16*5000=80,000
10kg:10*4500=45,000</t>
        </r>
      </text>
    </comment>
    <comment ref="J197" authorId="0">
      <text>
        <r>
          <rPr>
            <b/>
            <sz val="9"/>
            <color indexed="81"/>
            <rFont val="Tahoma"/>
            <family val="2"/>
          </rPr>
          <t>15kg:3</t>
        </r>
        <r>
          <rPr>
            <b/>
            <sz val="9"/>
            <color indexed="81"/>
            <rFont val="돋움"/>
            <family val="3"/>
            <charset val="129"/>
          </rPr>
          <t>묶음</t>
        </r>
        <r>
          <rPr>
            <b/>
            <sz val="9"/>
            <color indexed="81"/>
            <rFont val="Tahoma"/>
            <family val="2"/>
          </rPr>
          <t>*15*1000
 ……. 45,000
10kg:1</t>
        </r>
        <r>
          <rPr>
            <b/>
            <sz val="9"/>
            <color indexed="81"/>
            <rFont val="돋움"/>
            <family val="3"/>
            <charset val="129"/>
          </rPr>
          <t>묶음</t>
        </r>
        <r>
          <rPr>
            <b/>
            <sz val="9"/>
            <color indexed="81"/>
            <rFont val="Tahoma"/>
            <family val="2"/>
          </rPr>
          <t>*15*1000
 ……. 15,000</t>
        </r>
      </text>
    </comment>
    <comment ref="K197" authorId="0">
      <text>
        <r>
          <rPr>
            <b/>
            <sz val="9"/>
            <color indexed="81"/>
            <rFont val="돋움"/>
            <family val="3"/>
            <charset val="129"/>
          </rPr>
          <t>영서</t>
        </r>
        <r>
          <rPr>
            <b/>
            <sz val="9"/>
            <color indexed="81"/>
            <rFont val="Tahoma"/>
            <family val="2"/>
          </rPr>
          <t xml:space="preserve"> 30,000
</t>
        </r>
        <r>
          <rPr>
            <b/>
            <sz val="9"/>
            <color indexed="81"/>
            <rFont val="돋움"/>
            <family val="3"/>
            <charset val="129"/>
          </rPr>
          <t>교통비</t>
        </r>
        <r>
          <rPr>
            <b/>
            <sz val="9"/>
            <color indexed="81"/>
            <rFont val="Tahoma"/>
            <family val="2"/>
          </rPr>
          <t xml:space="preserve"> 10,000</t>
        </r>
      </text>
    </comment>
  </commentList>
</comments>
</file>

<file path=xl/sharedStrings.xml><?xml version="1.0" encoding="utf-8"?>
<sst xmlns="http://schemas.openxmlformats.org/spreadsheetml/2006/main" count="4471" uniqueCount="1310">
  <si>
    <t>순서</t>
    <phoneticPr fontId="1" type="noConversion"/>
  </si>
  <si>
    <t>주문일</t>
    <phoneticPr fontId="1" type="noConversion"/>
  </si>
  <si>
    <t>받는사람</t>
    <phoneticPr fontId="1" type="noConversion"/>
  </si>
  <si>
    <t>수량</t>
    <phoneticPr fontId="1" type="noConversion"/>
  </si>
  <si>
    <t>주소</t>
    <phoneticPr fontId="1" type="noConversion"/>
  </si>
  <si>
    <t>보내는 사람</t>
    <phoneticPr fontId="1" type="noConversion"/>
  </si>
  <si>
    <t>2014.10.29</t>
    <phoneticPr fontId="1" type="noConversion"/>
  </si>
  <si>
    <t>경북 청도군 청도읍 한재로 159-19번지
관술 IT교육연구소</t>
    <phoneticPr fontId="1" type="noConversion"/>
  </si>
  <si>
    <t>김성철
010-6239-7088</t>
    <phoneticPr fontId="1" type="noConversion"/>
  </si>
  <si>
    <t>경기도 광주시 장지동 647-5 
대호빌라 다동 101호</t>
    <phoneticPr fontId="1" type="noConversion"/>
  </si>
  <si>
    <t>경기도 고양시 일산동구 백마로 223 1407호
(장항동 현대 에뜨레보)</t>
    <phoneticPr fontId="1" type="noConversion"/>
  </si>
  <si>
    <t>김경태
010-9408-5359</t>
    <phoneticPr fontId="1" type="noConversion"/>
  </si>
  <si>
    <t>전남 여수시 여서로 146-2
현대건설아파트상가 2층 ERI영어전문</t>
    <phoneticPr fontId="1" type="noConversion"/>
  </si>
  <si>
    <t>경기도 파주시 문산읍 독서울 1길 21, 406동 1002호</t>
    <phoneticPr fontId="1" type="noConversion"/>
  </si>
  <si>
    <t>서울시 강서구 화곡동 346-86</t>
    <phoneticPr fontId="1" type="noConversion"/>
  </si>
  <si>
    <t>서울시 강동구 암사3동 414번지
롯데캐슬퍼스트아파트 102동 1603호</t>
    <phoneticPr fontId="1" type="noConversion"/>
  </si>
  <si>
    <t>강원도 춘천시 동면 월곡리 441-5번지</t>
    <phoneticPr fontId="1" type="noConversion"/>
  </si>
  <si>
    <t>전남 여수시 광무동 럭키아파트 6동 1103호</t>
    <phoneticPr fontId="1" type="noConversion"/>
  </si>
  <si>
    <t>부산시 수영구 광안해변로 386-105동 701호
민락동 롯데케슬자이언트</t>
    <phoneticPr fontId="1" type="noConversion"/>
  </si>
  <si>
    <t>경기도 평택시 지제동 704-6번지</t>
    <phoneticPr fontId="1" type="noConversion"/>
  </si>
  <si>
    <t>서울시 강북구 번2동 148-373 태양빌라 A동 202호</t>
    <phoneticPr fontId="1" type="noConversion"/>
  </si>
  <si>
    <t>서울시 양천구 신정4동 888-8  B02호</t>
    <phoneticPr fontId="1" type="noConversion"/>
  </si>
  <si>
    <t>전남 장흥군 관산읍 관산중학교</t>
    <phoneticPr fontId="1" type="noConversion"/>
  </si>
  <si>
    <t>경기도 광명시 하안4동 주공10단지 1009-110</t>
    <phoneticPr fontId="1" type="noConversion"/>
  </si>
  <si>
    <t>인천광역시 강화군 양도면 강화남로 1002번길 73-29
산마을고등학교 2학년</t>
    <phoneticPr fontId="1" type="noConversion"/>
  </si>
  <si>
    <t>경기도 고양시 덕양구 호국로 777번길 17 1404호
주교동 삼해그린뷰</t>
    <phoneticPr fontId="1" type="noConversion"/>
  </si>
  <si>
    <t>서울시 관악구 난항동 휴먼시아아파트 220동 304호</t>
    <phoneticPr fontId="1" type="noConversion"/>
  </si>
  <si>
    <t>강원도 속초시 교동 대명 늘푸른아파트 105동 207호</t>
    <phoneticPr fontId="1" type="noConversion"/>
  </si>
  <si>
    <t>서울시 강서구 화곡8동 333-34 삼성주택 가동 302호</t>
    <phoneticPr fontId="1" type="noConversion"/>
  </si>
  <si>
    <t>김영미
010-2695-2953</t>
    <phoneticPr fontId="1" type="noConversion"/>
  </si>
  <si>
    <t>2014.11.3</t>
  </si>
  <si>
    <t>2014.11.3</t>
    <phoneticPr fontId="1" type="noConversion"/>
  </si>
  <si>
    <t>인천광역시 부평구 부개1동 393-9</t>
    <phoneticPr fontId="1" type="noConversion"/>
  </si>
  <si>
    <t>서울시 성북구 정릉1동 1030번지
힐스테이트 201동 804호</t>
    <phoneticPr fontId="1" type="noConversion"/>
  </si>
  <si>
    <t>인천광역시 서구 당하동 원당지구 
풍림아파트 815동 103호</t>
    <phoneticPr fontId="1" type="noConversion"/>
  </si>
  <si>
    <t>경기도 안양시 동안구 범계동 
목련신동아아파트 903동 1007호</t>
    <phoneticPr fontId="1" type="noConversion"/>
  </si>
  <si>
    <t>충남 홍성읍 학계리 588번지</t>
    <phoneticPr fontId="1" type="noConversion"/>
  </si>
  <si>
    <t>서울시 서초구 37-48  205동 504호
잠원동 신반포4차아파트</t>
    <phoneticPr fontId="1" type="noConversion"/>
  </si>
  <si>
    <t>박원희
010-6528-8797</t>
    <phoneticPr fontId="1" type="noConversion"/>
  </si>
  <si>
    <t>충남 당진시 송악읍 반촌길 11-56</t>
    <phoneticPr fontId="1" type="noConversion"/>
  </si>
  <si>
    <t>경기도 고양시 덕양구 행신1동 
SK아파트 101동 702호</t>
    <phoneticPr fontId="1" type="noConversion"/>
  </si>
  <si>
    <t>경기도 시흥시 하상동 대우2차아파트 314동 101호</t>
    <phoneticPr fontId="1" type="noConversion"/>
  </si>
  <si>
    <t>서울시 동작구 신대방동 우성아파트 15동 1105호</t>
    <phoneticPr fontId="1" type="noConversion"/>
  </si>
  <si>
    <t>서울시 마포구 백범로 239  102동 303호
신공덕동 E-편한세상아파트</t>
    <phoneticPr fontId="1" type="noConversion"/>
  </si>
  <si>
    <t>충북 충주시 염발로 22 동일하이빌 108동 906호</t>
    <phoneticPr fontId="1" type="noConversion"/>
  </si>
  <si>
    <t>전남 순천시 조례동 왕지현대아파트 203동 1001호</t>
    <phoneticPr fontId="1" type="noConversion"/>
  </si>
  <si>
    <t>경기도 광명시 광명동 158-866
극동빌라 202호</t>
    <phoneticPr fontId="1" type="noConversion"/>
  </si>
  <si>
    <t>서울시 노원구 공릉2동 한보아파트 105동 804호</t>
    <phoneticPr fontId="1" type="noConversion"/>
  </si>
  <si>
    <t>경기도 용인시 기흥구 흥덕2로 46, 404동 106호</t>
    <phoneticPr fontId="1" type="noConversion"/>
  </si>
  <si>
    <t>경기도 안양시 동안구 평촌대로 374번길 28
나동 B02호(비산동 월드빌라)</t>
    <phoneticPr fontId="1" type="noConversion"/>
  </si>
  <si>
    <t>경기도 광주시 초월읍 도평리 신일아파트 1동 804호</t>
    <phoneticPr fontId="1" type="noConversion"/>
  </si>
  <si>
    <t>최경희
010-2929-6004</t>
    <phoneticPr fontId="1" type="noConversion"/>
  </si>
  <si>
    <t>누계</t>
    <phoneticPr fontId="1" type="noConversion"/>
  </si>
  <si>
    <t>2014.11.6</t>
  </si>
  <si>
    <t>2014.11.6</t>
    <phoneticPr fontId="1" type="noConversion"/>
  </si>
  <si>
    <t>김은정
010-3839-7513</t>
    <phoneticPr fontId="1" type="noConversion"/>
  </si>
  <si>
    <t>강원도 인제군 인제읍 가아리 753-8</t>
    <phoneticPr fontId="1" type="noConversion"/>
  </si>
  <si>
    <t>인천광역시 남구 주안1동 주안역 지하상가 157호</t>
    <phoneticPr fontId="1" type="noConversion"/>
  </si>
  <si>
    <t>서울시 서초구 잠원동 75-19 반포쇼핑타운 510-2호
한국교류분석상담연구원</t>
    <phoneticPr fontId="1" type="noConversion"/>
  </si>
  <si>
    <t>서울시 영등포구 여의도동 30-3 토인인테리어</t>
    <phoneticPr fontId="1" type="noConversion"/>
  </si>
  <si>
    <t>서울시 강서구 화곡동 371-54 쌍용맨션 302호</t>
    <phoneticPr fontId="1" type="noConversion"/>
  </si>
  <si>
    <t>이목희
010-3072-1612</t>
    <phoneticPr fontId="1" type="noConversion"/>
  </si>
  <si>
    <t>대구광역시 수성구 황금동 
캐슬골드파크 1101동 1105호</t>
    <phoneticPr fontId="1" type="noConversion"/>
  </si>
  <si>
    <t>강원도 춘천시 동면 만천로 69
KCC스웨첸아파트 103동 802호</t>
    <phoneticPr fontId="1" type="noConversion"/>
  </si>
  <si>
    <t>서울시 강남구 청담동 42번지 
청담래미안아파트 102동 403호</t>
    <phoneticPr fontId="1" type="noConversion"/>
  </si>
  <si>
    <t>서울시 송파구 방이동 197
신구블레스밸리아파트 101동 707호</t>
    <phoneticPr fontId="1" type="noConversion"/>
  </si>
  <si>
    <t>경남 창녕군 창녕읍 하리
㈜화인베스틸 생산관리팀</t>
    <phoneticPr fontId="1" type="noConversion"/>
  </si>
  <si>
    <t>서울시 강서구 공항대로 7 나길 36-5</t>
    <phoneticPr fontId="1" type="noConversion"/>
  </si>
  <si>
    <t>경기도 이천시 사음2동 도예주유소</t>
    <phoneticPr fontId="1" type="noConversion"/>
  </si>
  <si>
    <t>경기도 안양시 만안구 안양2동 833-16
삼익빌라 402호</t>
    <phoneticPr fontId="1" type="noConversion"/>
  </si>
  <si>
    <t>김성희
010-9016-9722</t>
    <phoneticPr fontId="1" type="noConversion"/>
  </si>
  <si>
    <t>이태경
010-4722-6967</t>
    <phoneticPr fontId="1" type="noConversion"/>
  </si>
  <si>
    <t>경기도 수원시 장안구 율전동 99-47</t>
    <phoneticPr fontId="1" type="noConversion"/>
  </si>
  <si>
    <t>서울시 금천구 독산4동 192-13호 2층 자연어린이집</t>
    <phoneticPr fontId="1" type="noConversion"/>
  </si>
  <si>
    <t>서울시 금천구 시흥4동 804-9 수텔레콤</t>
    <phoneticPr fontId="1" type="noConversion"/>
  </si>
  <si>
    <t>경기도 부천시 원미구 도당동 187-7
대우 테크노파크 C동 1404호</t>
    <phoneticPr fontId="1" type="noConversion"/>
  </si>
  <si>
    <t>인천광역시 연수구 창학동 하나아파트 105동 108호</t>
    <phoneticPr fontId="1" type="noConversion"/>
  </si>
  <si>
    <t>서울시 금천구 시흥4동 4-9번지 302호</t>
    <phoneticPr fontId="1" type="noConversion"/>
  </si>
  <si>
    <t>전남 장흥군 안양면 남부관광로 853-28 사랑의집</t>
    <phoneticPr fontId="1" type="noConversion"/>
  </si>
  <si>
    <t>서울시 성북구 장위1동 211-9  304호</t>
    <phoneticPr fontId="1" type="noConversion"/>
  </si>
  <si>
    <t>경기도 용인시 수지구 풍덕천 1동 
동보1차아파트 103동 1104호</t>
    <phoneticPr fontId="1" type="noConversion"/>
  </si>
  <si>
    <t>김성철
010-6239-7088</t>
  </si>
  <si>
    <t>경북 안동시 예안면 삼계리 
054-822-9680</t>
    <phoneticPr fontId="1" type="noConversion"/>
  </si>
  <si>
    <t>2014.11.7</t>
    <phoneticPr fontId="1" type="noConversion"/>
  </si>
  <si>
    <t>노영숙</t>
    <phoneticPr fontId="1" type="noConversion"/>
  </si>
  <si>
    <t>신지영</t>
    <phoneticPr fontId="1" type="noConversion"/>
  </si>
  <si>
    <t>조경현</t>
    <phoneticPr fontId="1" type="noConversion"/>
  </si>
  <si>
    <t>이경희</t>
    <phoneticPr fontId="1" type="noConversion"/>
  </si>
  <si>
    <t>김경태</t>
    <phoneticPr fontId="1" type="noConversion"/>
  </si>
  <si>
    <t>김정숙</t>
    <phoneticPr fontId="1" type="noConversion"/>
  </si>
  <si>
    <t>김희수</t>
    <phoneticPr fontId="1" type="noConversion"/>
  </si>
  <si>
    <t>이희준</t>
    <phoneticPr fontId="1" type="noConversion"/>
  </si>
  <si>
    <t>안창임</t>
    <phoneticPr fontId="1" type="noConversion"/>
  </si>
  <si>
    <t>하루나</t>
    <phoneticPr fontId="1" type="noConversion"/>
  </si>
  <si>
    <t>박성희</t>
    <phoneticPr fontId="1" type="noConversion"/>
  </si>
  <si>
    <t>박진이</t>
    <phoneticPr fontId="1" type="noConversion"/>
  </si>
  <si>
    <t>양연자</t>
    <phoneticPr fontId="1" type="noConversion"/>
  </si>
  <si>
    <t>이종권</t>
    <phoneticPr fontId="1" type="noConversion"/>
  </si>
  <si>
    <t>조순자</t>
    <phoneticPr fontId="1" type="noConversion"/>
  </si>
  <si>
    <t>박현정</t>
    <phoneticPr fontId="1" type="noConversion"/>
  </si>
  <si>
    <t>박은희</t>
    <phoneticPr fontId="1" type="noConversion"/>
  </si>
  <si>
    <t>홍경아</t>
    <phoneticPr fontId="1" type="noConversion"/>
  </si>
  <si>
    <t>최귀자</t>
    <phoneticPr fontId="1" type="noConversion"/>
  </si>
  <si>
    <t>안종순</t>
    <phoneticPr fontId="1" type="noConversion"/>
  </si>
  <si>
    <t>강성대</t>
    <phoneticPr fontId="1" type="noConversion"/>
  </si>
  <si>
    <t>신수열</t>
    <phoneticPr fontId="1" type="noConversion"/>
  </si>
  <si>
    <t>박찬진</t>
    <phoneticPr fontId="1" type="noConversion"/>
  </si>
  <si>
    <t>정옥자</t>
    <phoneticPr fontId="1" type="noConversion"/>
  </si>
  <si>
    <t>강현미</t>
    <phoneticPr fontId="1" type="noConversion"/>
  </si>
  <si>
    <t>오남순</t>
    <phoneticPr fontId="1" type="noConversion"/>
  </si>
  <si>
    <t>마동섭</t>
    <phoneticPr fontId="1" type="noConversion"/>
  </si>
  <si>
    <t>변필례</t>
    <phoneticPr fontId="1" type="noConversion"/>
  </si>
  <si>
    <t>정선아</t>
    <phoneticPr fontId="1" type="noConversion"/>
  </si>
  <si>
    <t>이영애</t>
    <phoneticPr fontId="1" type="noConversion"/>
  </si>
  <si>
    <t>유지연</t>
    <phoneticPr fontId="1" type="noConversion"/>
  </si>
  <si>
    <t>이재은</t>
    <phoneticPr fontId="1" type="noConversion"/>
  </si>
  <si>
    <t>최경희</t>
    <phoneticPr fontId="1" type="noConversion"/>
  </si>
  <si>
    <t>박원희</t>
    <phoneticPr fontId="1" type="noConversion"/>
  </si>
  <si>
    <t>위청자</t>
    <phoneticPr fontId="1" type="noConversion"/>
  </si>
  <si>
    <t>주규희</t>
    <phoneticPr fontId="1" type="noConversion"/>
  </si>
  <si>
    <t>이진숙</t>
    <phoneticPr fontId="1" type="noConversion"/>
  </si>
  <si>
    <t>고광연</t>
    <phoneticPr fontId="1" type="noConversion"/>
  </si>
  <si>
    <t>진광균</t>
    <phoneticPr fontId="1" type="noConversion"/>
  </si>
  <si>
    <t>이미경</t>
    <phoneticPr fontId="1" type="noConversion"/>
  </si>
  <si>
    <t>송희자</t>
    <phoneticPr fontId="1" type="noConversion"/>
  </si>
  <si>
    <t>김은정</t>
    <phoneticPr fontId="1" type="noConversion"/>
  </si>
  <si>
    <t>변재진</t>
    <phoneticPr fontId="1" type="noConversion"/>
  </si>
  <si>
    <t>홍은정</t>
    <phoneticPr fontId="1" type="noConversion"/>
  </si>
  <si>
    <t>이연규</t>
    <phoneticPr fontId="1" type="noConversion"/>
  </si>
  <si>
    <t>최경락</t>
    <phoneticPr fontId="1" type="noConversion"/>
  </si>
  <si>
    <t>이목희</t>
    <phoneticPr fontId="1" type="noConversion"/>
  </si>
  <si>
    <t>김학재</t>
    <phoneticPr fontId="1" type="noConversion"/>
  </si>
  <si>
    <t>전혜린</t>
    <phoneticPr fontId="1" type="noConversion"/>
  </si>
  <si>
    <t>이기림</t>
    <phoneticPr fontId="1" type="noConversion"/>
  </si>
  <si>
    <t>권민정</t>
    <phoneticPr fontId="1" type="noConversion"/>
  </si>
  <si>
    <t>김성희</t>
    <phoneticPr fontId="1" type="noConversion"/>
  </si>
  <si>
    <t>김영태</t>
    <phoneticPr fontId="1" type="noConversion"/>
  </si>
  <si>
    <t>이태경</t>
    <phoneticPr fontId="1" type="noConversion"/>
  </si>
  <si>
    <t>김노명</t>
    <phoneticPr fontId="1" type="noConversion"/>
  </si>
  <si>
    <t>김연분</t>
    <phoneticPr fontId="1" type="noConversion"/>
  </si>
  <si>
    <t>김경남</t>
    <phoneticPr fontId="1" type="noConversion"/>
  </si>
  <si>
    <t>박소라</t>
    <phoneticPr fontId="1" type="noConversion"/>
  </si>
  <si>
    <t>이윤월</t>
    <phoneticPr fontId="1" type="noConversion"/>
  </si>
  <si>
    <t>오형숙</t>
    <phoneticPr fontId="1" type="noConversion"/>
  </si>
  <si>
    <t>이기연</t>
    <phoneticPr fontId="1" type="noConversion"/>
  </si>
  <si>
    <t>010-5579-6506</t>
    <phoneticPr fontId="1" type="noConversion"/>
  </si>
  <si>
    <t>010-2466-9280</t>
    <phoneticPr fontId="1" type="noConversion"/>
  </si>
  <si>
    <t>010-6456-0409</t>
    <phoneticPr fontId="1" type="noConversion"/>
  </si>
  <si>
    <t>010-9889-3080</t>
    <phoneticPr fontId="1" type="noConversion"/>
  </si>
  <si>
    <t>010-5652-1470</t>
    <phoneticPr fontId="1" type="noConversion"/>
  </si>
  <si>
    <t>010-9408-5359</t>
    <phoneticPr fontId="1" type="noConversion"/>
  </si>
  <si>
    <t>010-5367-0524</t>
    <phoneticPr fontId="1" type="noConversion"/>
  </si>
  <si>
    <t>010-9139-2070</t>
    <phoneticPr fontId="1" type="noConversion"/>
  </si>
  <si>
    <t>010-5275-5513</t>
    <phoneticPr fontId="1" type="noConversion"/>
  </si>
  <si>
    <t>010-5619-2300</t>
    <phoneticPr fontId="1" type="noConversion"/>
  </si>
  <si>
    <t>010-7444-1280</t>
    <phoneticPr fontId="1" type="noConversion"/>
  </si>
  <si>
    <t>010-9432-7165</t>
    <phoneticPr fontId="1" type="noConversion"/>
  </si>
  <si>
    <t>010-7118-7520</t>
    <phoneticPr fontId="1" type="noConversion"/>
  </si>
  <si>
    <t>010-3244-5579</t>
    <phoneticPr fontId="1" type="noConversion"/>
  </si>
  <si>
    <t>010-2849-4033</t>
    <phoneticPr fontId="1" type="noConversion"/>
  </si>
  <si>
    <t>010-2010-6088</t>
    <phoneticPr fontId="1" type="noConversion"/>
  </si>
  <si>
    <t>010-9063-0608</t>
    <phoneticPr fontId="1" type="noConversion"/>
  </si>
  <si>
    <t>010-9163-5720</t>
    <phoneticPr fontId="1" type="noConversion"/>
  </si>
  <si>
    <t>010-8978-0296</t>
    <phoneticPr fontId="1" type="noConversion"/>
  </si>
  <si>
    <t>010-7760-5908</t>
    <phoneticPr fontId="1" type="noConversion"/>
  </si>
  <si>
    <t>010-3161-5558</t>
    <phoneticPr fontId="1" type="noConversion"/>
  </si>
  <si>
    <t>010-3789-8809</t>
    <phoneticPr fontId="1" type="noConversion"/>
  </si>
  <si>
    <t>010-5249-6460</t>
    <phoneticPr fontId="1" type="noConversion"/>
  </si>
  <si>
    <t>010-7665-3573</t>
    <phoneticPr fontId="1" type="noConversion"/>
  </si>
  <si>
    <t>010-2029-0881</t>
    <phoneticPr fontId="1" type="noConversion"/>
  </si>
  <si>
    <t>010-3607-3199</t>
    <phoneticPr fontId="1" type="noConversion"/>
  </si>
  <si>
    <t>010-2555-5231</t>
    <phoneticPr fontId="1" type="noConversion"/>
  </si>
  <si>
    <t>010-4594-2016</t>
    <phoneticPr fontId="1" type="noConversion"/>
  </si>
  <si>
    <t>010-3204-2850</t>
    <phoneticPr fontId="1" type="noConversion"/>
  </si>
  <si>
    <t>010-2045-7017</t>
    <phoneticPr fontId="1" type="noConversion"/>
  </si>
  <si>
    <t>010-2929-1459</t>
    <phoneticPr fontId="1" type="noConversion"/>
  </si>
  <si>
    <t>010-6528-8797</t>
    <phoneticPr fontId="1" type="noConversion"/>
  </si>
  <si>
    <t>010-5967-7868</t>
    <phoneticPr fontId="1" type="noConversion"/>
  </si>
  <si>
    <t>010-2854-8489</t>
    <phoneticPr fontId="1" type="noConversion"/>
  </si>
  <si>
    <t>010-3390-3347</t>
    <phoneticPr fontId="1" type="noConversion"/>
  </si>
  <si>
    <t>010-7633-2557</t>
    <phoneticPr fontId="1" type="noConversion"/>
  </si>
  <si>
    <t>010-6323-2670</t>
    <phoneticPr fontId="1" type="noConversion"/>
  </si>
  <si>
    <t>010-2362-1746</t>
    <phoneticPr fontId="1" type="noConversion"/>
  </si>
  <si>
    <t>010-3839-7513</t>
    <phoneticPr fontId="1" type="noConversion"/>
  </si>
  <si>
    <t>010-6223-2462</t>
    <phoneticPr fontId="1" type="noConversion"/>
  </si>
  <si>
    <t>010-9958-4969</t>
    <phoneticPr fontId="1" type="noConversion"/>
  </si>
  <si>
    <t>010-5358-1895</t>
    <phoneticPr fontId="1" type="noConversion"/>
  </si>
  <si>
    <t>010-9442-4507</t>
    <phoneticPr fontId="1" type="noConversion"/>
  </si>
  <si>
    <t>010-3072-1612</t>
    <phoneticPr fontId="1" type="noConversion"/>
  </si>
  <si>
    <t>011-310-8446</t>
    <phoneticPr fontId="1" type="noConversion"/>
  </si>
  <si>
    <t>010-8443-7402</t>
    <phoneticPr fontId="1" type="noConversion"/>
  </si>
  <si>
    <t>010-2996-4345</t>
    <phoneticPr fontId="1" type="noConversion"/>
  </si>
  <si>
    <t>010-4131-3224</t>
    <phoneticPr fontId="1" type="noConversion"/>
  </si>
  <si>
    <t>010-9016-9722</t>
    <phoneticPr fontId="1" type="noConversion"/>
  </si>
  <si>
    <t>010-9593-0589</t>
    <phoneticPr fontId="1" type="noConversion"/>
  </si>
  <si>
    <t>010-4722-6967</t>
    <phoneticPr fontId="1" type="noConversion"/>
  </si>
  <si>
    <t>010-9476-9681</t>
    <phoneticPr fontId="1" type="noConversion"/>
  </si>
  <si>
    <t>010-9354-3068</t>
    <phoneticPr fontId="1" type="noConversion"/>
  </si>
  <si>
    <t>032-670-7347~9</t>
    <phoneticPr fontId="1" type="noConversion"/>
  </si>
  <si>
    <t>010-9406-4226</t>
    <phoneticPr fontId="1" type="noConversion"/>
  </si>
  <si>
    <t>010-8701-4006</t>
    <phoneticPr fontId="1" type="noConversion"/>
  </si>
  <si>
    <t>010-8208-3866</t>
    <phoneticPr fontId="1" type="noConversion"/>
  </si>
  <si>
    <t>주문</t>
    <phoneticPr fontId="1" type="noConversion"/>
  </si>
  <si>
    <t>2차</t>
    <phoneticPr fontId="1" type="noConversion"/>
  </si>
  <si>
    <t>3차</t>
    <phoneticPr fontId="1" type="noConversion"/>
  </si>
  <si>
    <t>4차</t>
    <phoneticPr fontId="1" type="noConversion"/>
  </si>
  <si>
    <t>배송일</t>
    <phoneticPr fontId="1" type="noConversion"/>
  </si>
  <si>
    <t>서울시 동작구 사당3동 219-31번지 하나빌라 501호</t>
    <phoneticPr fontId="1" type="noConversion"/>
  </si>
  <si>
    <t>김윤수</t>
    <phoneticPr fontId="1" type="noConversion"/>
  </si>
  <si>
    <t>010-2538-1563</t>
    <phoneticPr fontId="1" type="noConversion"/>
  </si>
  <si>
    <t>2014.11.08</t>
    <phoneticPr fontId="1" type="noConversion"/>
  </si>
  <si>
    <t>손태일</t>
    <phoneticPr fontId="1" type="noConversion"/>
  </si>
  <si>
    <t>010-8703-0223</t>
    <phoneticPr fontId="1" type="noConversion"/>
  </si>
  <si>
    <t>경기도 안양시 동안구 갈산동 
샘마을아파트  107동 1001호</t>
    <phoneticPr fontId="1" type="noConversion"/>
  </si>
  <si>
    <t>김영옥
010-6243-0127</t>
    <phoneticPr fontId="1" type="noConversion"/>
  </si>
  <si>
    <t>백수인</t>
    <phoneticPr fontId="1" type="noConversion"/>
  </si>
  <si>
    <t>010-8545-9739</t>
    <phoneticPr fontId="1" type="noConversion"/>
  </si>
  <si>
    <t>경기도 평택시 평택동 316
롯데인베스카이 104동 804호</t>
    <phoneticPr fontId="1" type="noConversion"/>
  </si>
  <si>
    <t>2014.11.09</t>
    <phoneticPr fontId="1" type="noConversion"/>
  </si>
  <si>
    <t>2014.11.7</t>
    <phoneticPr fontId="1" type="noConversion"/>
  </si>
  <si>
    <t>5차</t>
    <phoneticPr fontId="1" type="noConversion"/>
  </si>
  <si>
    <t>박양자</t>
    <phoneticPr fontId="1" type="noConversion"/>
  </si>
  <si>
    <t>010-2355-4570</t>
    <phoneticPr fontId="1" type="noConversion"/>
  </si>
  <si>
    <t>경기도 안산시 상록구 월피동 445-1번지
다농마트 2층 249호(보리)</t>
    <phoneticPr fontId="1" type="noConversion"/>
  </si>
  <si>
    <t>2014.11.7</t>
    <phoneticPr fontId="1" type="noConversion"/>
  </si>
  <si>
    <t>홍연순</t>
    <phoneticPr fontId="1" type="noConversion"/>
  </si>
  <si>
    <t>010-5441-1085</t>
    <phoneticPr fontId="1" type="noConversion"/>
  </si>
  <si>
    <t>경기도 안산시 고잔동 광덕3로 201번지
푸르지오 3차아파트 306동 1701호</t>
    <phoneticPr fontId="1" type="noConversion"/>
  </si>
  <si>
    <t>조점이</t>
    <phoneticPr fontId="1" type="noConversion"/>
  </si>
  <si>
    <t>010-3293-9394</t>
    <phoneticPr fontId="1" type="noConversion"/>
  </si>
  <si>
    <t>경기도 수원시 입북동 
서수원레이트푸르지오 101동 2202호</t>
    <phoneticPr fontId="1" type="noConversion"/>
  </si>
  <si>
    <t>김영순</t>
    <phoneticPr fontId="1" type="noConversion"/>
  </si>
  <si>
    <t>010-2772-0292</t>
    <phoneticPr fontId="1" type="noConversion"/>
  </si>
  <si>
    <t>경기도 안산시 원곡동 원선1로 61번지 
경남아너스빌 111동 2201호</t>
    <phoneticPr fontId="1" type="noConversion"/>
  </si>
  <si>
    <t>고병욱</t>
    <phoneticPr fontId="1" type="noConversion"/>
  </si>
  <si>
    <t>010-6648-4570</t>
    <phoneticPr fontId="1" type="noConversion"/>
  </si>
  <si>
    <t>김정미</t>
    <phoneticPr fontId="1" type="noConversion"/>
  </si>
  <si>
    <t>010-3749-1457</t>
    <phoneticPr fontId="1" type="noConversion"/>
  </si>
  <si>
    <t>경기도 안산시 월피동 486-10번지 303호</t>
    <phoneticPr fontId="1" type="noConversion"/>
  </si>
  <si>
    <t>백인숙</t>
    <phoneticPr fontId="1" type="noConversion"/>
  </si>
  <si>
    <t>010-6321-5730</t>
    <phoneticPr fontId="1" type="noConversion"/>
  </si>
  <si>
    <t>경기도 안산시 상록구 성포동 588번지
주공아파트 408동 1404호</t>
    <phoneticPr fontId="1" type="noConversion"/>
  </si>
  <si>
    <t>박영옥</t>
    <phoneticPr fontId="1" type="noConversion"/>
  </si>
  <si>
    <t>010-7747-6018</t>
    <phoneticPr fontId="1" type="noConversion"/>
  </si>
  <si>
    <t>경기도 안산시 상록구 사3동 1512번지
푸르지오6차 622동 201호</t>
    <phoneticPr fontId="1" type="noConversion"/>
  </si>
  <si>
    <t>이경혜</t>
    <phoneticPr fontId="1" type="noConversion"/>
  </si>
  <si>
    <t>010-4563-8123</t>
    <phoneticPr fontId="1" type="noConversion"/>
  </si>
  <si>
    <t>경기도 안산시 상록구 사2동 
현대2차아파트 404동 1306호</t>
    <phoneticPr fontId="1" type="noConversion"/>
  </si>
  <si>
    <t>박양자
010-2355-4570</t>
    <phoneticPr fontId="1" type="noConversion"/>
  </si>
  <si>
    <t>이상엽</t>
    <phoneticPr fontId="1" type="noConversion"/>
  </si>
  <si>
    <t>010-2440-1459</t>
    <phoneticPr fontId="1" type="noConversion"/>
  </si>
  <si>
    <t>전남 순천시 조례도 현대아파트 503동 2003호</t>
    <phoneticPr fontId="1" type="noConversion"/>
  </si>
  <si>
    <t>최인영</t>
    <phoneticPr fontId="1" type="noConversion"/>
  </si>
  <si>
    <t>010-5348-9457</t>
    <phoneticPr fontId="1" type="noConversion"/>
  </si>
  <si>
    <t>충남 천안시 동남구 용곡동 
한라비발디 118동 702호</t>
    <phoneticPr fontId="1" type="noConversion"/>
  </si>
  <si>
    <t>김영옥
010-6243-0127</t>
    <phoneticPr fontId="1" type="noConversion"/>
  </si>
  <si>
    <t>2014.11.08</t>
    <phoneticPr fontId="1" type="noConversion"/>
  </si>
  <si>
    <t>엄유익</t>
    <phoneticPr fontId="1" type="noConversion"/>
  </si>
  <si>
    <t>010-6662-3521</t>
    <phoneticPr fontId="1" type="noConversion"/>
  </si>
  <si>
    <t>경기도 광명시 광명1동 주민센타</t>
    <phoneticPr fontId="1" type="noConversion"/>
  </si>
  <si>
    <t>김성철
010-6239-7088</t>
    <phoneticPr fontId="1" type="noConversion"/>
  </si>
  <si>
    <t>2014.10.29</t>
    <phoneticPr fontId="1" type="noConversion"/>
  </si>
  <si>
    <t>2014.11.3</t>
    <phoneticPr fontId="1" type="noConversion"/>
  </si>
  <si>
    <t>1차</t>
    <phoneticPr fontId="1" type="noConversion"/>
  </si>
  <si>
    <t>김성철</t>
    <phoneticPr fontId="1" type="noConversion"/>
  </si>
  <si>
    <t>010-6239-7088</t>
    <phoneticPr fontId="1" type="noConversion"/>
  </si>
  <si>
    <t>전남 여수시 여서로 146-2
현대건설아파트상가 2층 ERI영어전문</t>
    <phoneticPr fontId="1" type="noConversion"/>
  </si>
  <si>
    <t>연락처</t>
    <phoneticPr fontId="1" type="noConversion"/>
  </si>
  <si>
    <t>택배비</t>
    <phoneticPr fontId="1" type="noConversion"/>
  </si>
  <si>
    <t>김성철</t>
    <phoneticPr fontId="1" type="noConversion"/>
  </si>
  <si>
    <t>택배비</t>
    <phoneticPr fontId="1" type="noConversion"/>
  </si>
  <si>
    <t>2014.10.26</t>
    <phoneticPr fontId="1" type="noConversion"/>
  </si>
  <si>
    <t>박스구입(15kg 45박스) *1,000 = 45,000</t>
    <phoneticPr fontId="1" type="noConversion"/>
  </si>
  <si>
    <t>2014.11.3</t>
    <phoneticPr fontId="1" type="noConversion"/>
  </si>
  <si>
    <t>택배비</t>
    <phoneticPr fontId="1" type="noConversion"/>
  </si>
  <si>
    <t>2014.11.8</t>
    <phoneticPr fontId="1" type="noConversion"/>
  </si>
  <si>
    <t>2014.11.9</t>
    <phoneticPr fontId="1" type="noConversion"/>
  </si>
  <si>
    <t>2014.11.9</t>
    <phoneticPr fontId="1" type="noConversion"/>
  </si>
  <si>
    <t>인건비</t>
    <phoneticPr fontId="1" type="noConversion"/>
  </si>
  <si>
    <t>2명</t>
    <phoneticPr fontId="1" type="noConversion"/>
  </si>
  <si>
    <t>2014.11.8</t>
    <phoneticPr fontId="1" type="noConversion"/>
  </si>
  <si>
    <t>박스구입(15kg 30박스) *1,000</t>
    <phoneticPr fontId="1" type="noConversion"/>
  </si>
  <si>
    <t>2014.11.3</t>
    <phoneticPr fontId="1" type="noConversion"/>
  </si>
  <si>
    <t>박스구입(10KG 15BOX, 15KG 21BOX)</t>
    <phoneticPr fontId="1" type="noConversion"/>
  </si>
  <si>
    <t>양정효</t>
    <phoneticPr fontId="1" type="noConversion"/>
  </si>
  <si>
    <t>010-2760-9581</t>
    <phoneticPr fontId="1" type="noConversion"/>
  </si>
  <si>
    <t>경기도 안산시 고잔동 
주공아파트 7단지 709동 301호</t>
    <phoneticPr fontId="1" type="noConversion"/>
  </si>
  <si>
    <t>6차</t>
    <phoneticPr fontId="1" type="noConversion"/>
  </si>
  <si>
    <t>남세우</t>
    <phoneticPr fontId="1" type="noConversion"/>
  </si>
  <si>
    <t>010-5077-0556</t>
    <phoneticPr fontId="1" type="noConversion"/>
  </si>
  <si>
    <t>강원도 속초시 교동 현대2차아파트 201동 1004호</t>
    <phoneticPr fontId="1" type="noConversion"/>
  </si>
  <si>
    <t>길형식</t>
    <phoneticPr fontId="1" type="noConversion"/>
  </si>
  <si>
    <t>010-5440-6481</t>
    <phoneticPr fontId="1" type="noConversion"/>
  </si>
  <si>
    <t>경기도 하남시 덕풍동 821
참아름아파트 411동 903호</t>
    <phoneticPr fontId="1" type="noConversion"/>
  </si>
  <si>
    <t>김옥경</t>
    <phoneticPr fontId="1" type="noConversion"/>
  </si>
  <si>
    <t>충남 당진시 송악읍 반촌리 
명지아파트 101동 101호</t>
    <phoneticPr fontId="1" type="noConversion"/>
  </si>
  <si>
    <t>이소영</t>
    <phoneticPr fontId="1" type="noConversion"/>
  </si>
  <si>
    <t>010-2415-0190</t>
    <phoneticPr fontId="1" type="noConversion"/>
  </si>
  <si>
    <t>김영순</t>
    <phoneticPr fontId="1" type="noConversion"/>
  </si>
  <si>
    <t>010-3946-9211</t>
    <phoneticPr fontId="1" type="noConversion"/>
  </si>
  <si>
    <t>안상민</t>
    <phoneticPr fontId="1" type="noConversion"/>
  </si>
  <si>
    <t>010-9357-1696</t>
    <phoneticPr fontId="1" type="noConversion"/>
  </si>
  <si>
    <t>경북 구미시 시미동 165-25 디엑스엔티</t>
    <phoneticPr fontId="1" type="noConversion"/>
  </si>
  <si>
    <t>정민기</t>
    <phoneticPr fontId="1" type="noConversion"/>
  </si>
  <si>
    <t>010-9352-6770</t>
    <phoneticPr fontId="1" type="noConversion"/>
  </si>
  <si>
    <t>류종례</t>
    <phoneticPr fontId="1" type="noConversion"/>
  </si>
  <si>
    <t>010-3819-9615</t>
    <phoneticPr fontId="1" type="noConversion"/>
  </si>
  <si>
    <t>김정인</t>
    <phoneticPr fontId="1" type="noConversion"/>
  </si>
  <si>
    <t>010-4435-3560</t>
    <phoneticPr fontId="1" type="noConversion"/>
  </si>
  <si>
    <t>경북 구미시 선산읍 동부리 469-2</t>
    <phoneticPr fontId="1" type="noConversion"/>
  </si>
  <si>
    <t>김준희</t>
    <phoneticPr fontId="1" type="noConversion"/>
  </si>
  <si>
    <t>010-5407-3654</t>
    <phoneticPr fontId="1" type="noConversion"/>
  </si>
  <si>
    <t>경북 울산시 남구 팔등로 85
신정 푸르지오 102동 1403호</t>
    <phoneticPr fontId="1" type="noConversion"/>
  </si>
  <si>
    <t>총 지출내역 합계등</t>
    <phoneticPr fontId="1" type="noConversion"/>
  </si>
  <si>
    <t>2014.11.10</t>
    <phoneticPr fontId="1" type="noConversion"/>
  </si>
  <si>
    <t>영옥언니</t>
    <phoneticPr fontId="1" type="noConversion"/>
  </si>
  <si>
    <t>언니선물</t>
    <phoneticPr fontId="1" type="noConversion"/>
  </si>
  <si>
    <t>김수경</t>
    <phoneticPr fontId="1" type="noConversion"/>
  </si>
  <si>
    <t>010-4500-2226</t>
    <phoneticPr fontId="1" type="noConversion"/>
  </si>
  <si>
    <t>포항시(직접 방문 갖고감)</t>
    <phoneticPr fontId="1" type="noConversion"/>
  </si>
  <si>
    <t>선물</t>
    <phoneticPr fontId="1" type="noConversion"/>
  </si>
  <si>
    <t>무료(시식용)</t>
    <phoneticPr fontId="1" type="noConversion"/>
  </si>
  <si>
    <t>여기까지 확인</t>
    <phoneticPr fontId="1" type="noConversion"/>
  </si>
  <si>
    <t>지출</t>
    <phoneticPr fontId="1" type="noConversion"/>
  </si>
  <si>
    <t>순서</t>
    <phoneticPr fontId="1" type="noConversion"/>
  </si>
  <si>
    <t>받는사람</t>
    <phoneticPr fontId="1" type="noConversion"/>
  </si>
  <si>
    <t>연락처</t>
    <phoneticPr fontId="1" type="noConversion"/>
  </si>
  <si>
    <t>주소</t>
    <phoneticPr fontId="1" type="noConversion"/>
  </si>
  <si>
    <t>무게
(KG)</t>
    <phoneticPr fontId="1" type="noConversion"/>
  </si>
  <si>
    <t>수량</t>
    <phoneticPr fontId="1" type="noConversion"/>
  </si>
  <si>
    <t>차액</t>
    <phoneticPr fontId="1" type="noConversion"/>
  </si>
  <si>
    <t>계</t>
    <phoneticPr fontId="1" type="noConversion"/>
  </si>
  <si>
    <t>택배비</t>
    <phoneticPr fontId="1" type="noConversion"/>
  </si>
  <si>
    <t>박스값</t>
    <phoneticPr fontId="1" type="noConversion"/>
  </si>
  <si>
    <t>인건비</t>
    <phoneticPr fontId="1" type="noConversion"/>
  </si>
  <si>
    <t>판매수익</t>
    <phoneticPr fontId="1" type="noConversion"/>
  </si>
  <si>
    <t>2014.10.26</t>
    <phoneticPr fontId="1" type="noConversion"/>
  </si>
  <si>
    <t>정은숙</t>
    <phoneticPr fontId="1" type="noConversion"/>
  </si>
  <si>
    <t>010-8831-5755</t>
    <phoneticPr fontId="1" type="noConversion"/>
  </si>
  <si>
    <t>조희승</t>
    <phoneticPr fontId="1" type="noConversion"/>
  </si>
  <si>
    <t>010-4012-2190</t>
    <phoneticPr fontId="1" type="noConversion"/>
  </si>
  <si>
    <t>김미애</t>
    <phoneticPr fontId="1" type="noConversion"/>
  </si>
  <si>
    <t>010-7603-4560</t>
    <phoneticPr fontId="1" type="noConversion"/>
  </si>
  <si>
    <t>김영준</t>
    <phoneticPr fontId="1" type="noConversion"/>
  </si>
  <si>
    <t>010-8485-7865</t>
    <phoneticPr fontId="1" type="noConversion"/>
  </si>
  <si>
    <t>경기도 시흥시 대야동 303-3호
진양아파트 나동 501호</t>
    <phoneticPr fontId="1" type="noConversion"/>
  </si>
  <si>
    <t>경기도 용인시 기흥구 갈산동 435-101번지 3층</t>
    <phoneticPr fontId="1" type="noConversion"/>
  </si>
  <si>
    <t>임혜원</t>
    <phoneticPr fontId="1" type="noConversion"/>
  </si>
  <si>
    <t>010-9961-2659</t>
    <phoneticPr fontId="1" type="noConversion"/>
  </si>
  <si>
    <t>임소영</t>
    <phoneticPr fontId="1" type="noConversion"/>
  </si>
  <si>
    <t>010-6282-6546</t>
    <phoneticPr fontId="1" type="noConversion"/>
  </si>
  <si>
    <t>임유정</t>
    <phoneticPr fontId="1" type="noConversion"/>
  </si>
  <si>
    <t>010-7410-7117</t>
    <phoneticPr fontId="1" type="noConversion"/>
  </si>
  <si>
    <t>서울시 도봉구 창동 주공아파트 323-504</t>
    <phoneticPr fontId="1" type="noConversion"/>
  </si>
  <si>
    <t>경기도 여주시 하리 현대아파트 104-704</t>
    <phoneticPr fontId="1" type="noConversion"/>
  </si>
  <si>
    <t>임규택
010-7410-7117</t>
    <phoneticPr fontId="1" type="noConversion"/>
  </si>
  <si>
    <t>6차</t>
  </si>
  <si>
    <t>서은기</t>
    <phoneticPr fontId="1" type="noConversion"/>
  </si>
  <si>
    <t>010-4810-4517</t>
    <phoneticPr fontId="1" type="noConversion"/>
  </si>
  <si>
    <t>부산광역시 동구 자성로 116번길 2104동 2602호</t>
    <phoneticPr fontId="1" type="noConversion"/>
  </si>
  <si>
    <t>박양자
010-2355-4570</t>
    <phoneticPr fontId="1" type="noConversion"/>
  </si>
  <si>
    <t>박양자</t>
    <phoneticPr fontId="1" type="noConversion"/>
  </si>
  <si>
    <t>010-2355-4570</t>
    <phoneticPr fontId="1" type="noConversion"/>
  </si>
  <si>
    <t>이현주</t>
    <phoneticPr fontId="1" type="noConversion"/>
  </si>
  <si>
    <t>010-5427-5385</t>
    <phoneticPr fontId="1" type="noConversion"/>
  </si>
  <si>
    <t>손희자</t>
    <phoneticPr fontId="1" type="noConversion"/>
  </si>
  <si>
    <t>010-8830-4330</t>
    <phoneticPr fontId="1" type="noConversion"/>
  </si>
  <si>
    <t>충남 청양군 화성면 농암리 537번지</t>
    <phoneticPr fontId="1" type="noConversion"/>
  </si>
  <si>
    <t>서울시 도봉구 창동 
주공아파트 323-504</t>
    <phoneticPr fontId="1" type="noConversion"/>
  </si>
  <si>
    <t>부산광역시 동구 자성로 116번길 
2104동 2602호</t>
    <phoneticPr fontId="1" type="noConversion"/>
  </si>
  <si>
    <t>경기도 여주시 하리 
현대아파트 104-704</t>
    <phoneticPr fontId="1" type="noConversion"/>
  </si>
  <si>
    <t>경기도 김포시 고촌면 신곡동 
청구아파트 104-1102호</t>
    <phoneticPr fontId="1" type="noConversion"/>
  </si>
  <si>
    <t>경기도 김포시 풍무동 45번지 
수행몰 2층 은혜교회</t>
    <phoneticPr fontId="1" type="noConversion"/>
  </si>
  <si>
    <t>광주광역시 북구 문흥동 
우성아파트 102-107호</t>
    <phoneticPr fontId="1" type="noConversion"/>
  </si>
  <si>
    <t>경북 구미시 형곡동 170-1 
삼우타운 705호</t>
    <phoneticPr fontId="1" type="noConversion"/>
  </si>
  <si>
    <t>경북 구미시 옥계동 
대백아파트 106동 701호</t>
    <phoneticPr fontId="1" type="noConversion"/>
  </si>
  <si>
    <t>경기도 시흥시 은행동 
대우아파트 302동 201호</t>
    <phoneticPr fontId="1" type="noConversion"/>
  </si>
  <si>
    <t>경기도 고양시 일산 서구 대화동 
대화마을 양우파크타운 701동 404호</t>
    <phoneticPr fontId="1" type="noConversion"/>
  </si>
  <si>
    <t>최진희</t>
    <phoneticPr fontId="1" type="noConversion"/>
  </si>
  <si>
    <t>010-9854-6905</t>
    <phoneticPr fontId="1" type="noConversion"/>
  </si>
  <si>
    <t>경기도 화성시 석우동 예당마을
푸르지오아파트 107동 2404호</t>
    <phoneticPr fontId="1" type="noConversion"/>
  </si>
  <si>
    <t>한상숙</t>
    <phoneticPr fontId="1" type="noConversion"/>
  </si>
  <si>
    <t>010-6412-9915</t>
    <phoneticPr fontId="1" type="noConversion"/>
  </si>
  <si>
    <t>010-2812-1186</t>
    <phoneticPr fontId="1" type="noConversion"/>
  </si>
  <si>
    <t>010-4012-2190</t>
    <phoneticPr fontId="1" type="noConversion"/>
  </si>
  <si>
    <t>033-461-2065</t>
    <phoneticPr fontId="1" type="noConversion"/>
  </si>
  <si>
    <t>010-9023-0625</t>
    <phoneticPr fontId="1" type="noConversion"/>
  </si>
  <si>
    <t>010-6380-3411</t>
    <phoneticPr fontId="1" type="noConversion"/>
  </si>
  <si>
    <t>011-9799-3855</t>
    <phoneticPr fontId="1" type="noConversion"/>
  </si>
  <si>
    <t>010-2374-2898</t>
    <phoneticPr fontId="1" type="noConversion"/>
  </si>
  <si>
    <t>정운미</t>
    <phoneticPr fontId="1" type="noConversion"/>
  </si>
  <si>
    <t>이병남</t>
    <phoneticPr fontId="1" type="noConversion"/>
  </si>
  <si>
    <t>이영춘</t>
    <phoneticPr fontId="1" type="noConversion"/>
  </si>
  <si>
    <t>최민선</t>
    <phoneticPr fontId="1" type="noConversion"/>
  </si>
  <si>
    <t>전재순</t>
    <phoneticPr fontId="1" type="noConversion"/>
  </si>
  <si>
    <t>최선호</t>
    <phoneticPr fontId="1" type="noConversion"/>
  </si>
  <si>
    <t>강현순</t>
    <phoneticPr fontId="1" type="noConversion"/>
  </si>
  <si>
    <t>서울시 용산구 효창동 
효창파크 푸르지오 101동 1201호</t>
    <phoneticPr fontId="1" type="noConversion"/>
  </si>
  <si>
    <t>대구광역시 달성군 다사읍 죽곡리 대실역
이편한세상아파트 103동 1607호</t>
    <phoneticPr fontId="1" type="noConversion"/>
  </si>
  <si>
    <t>강원도 춘천시 석사동 
현진에버빌 1차아파트 101동 703호</t>
    <phoneticPr fontId="1" type="noConversion"/>
  </si>
  <si>
    <t>강원도 인제군 인제읍 가아리 30-3</t>
    <phoneticPr fontId="1" type="noConversion"/>
  </si>
  <si>
    <t>강원도 춘천시 퇴계동 주공2차아파트 211동 1204호</t>
    <phoneticPr fontId="1" type="noConversion"/>
  </si>
  <si>
    <t>강원도 춘천시 신동면 정족2리 1반 424-2번지</t>
    <phoneticPr fontId="1" type="noConversion"/>
  </si>
  <si>
    <t>강원도 춘천시 퇴계동 한주아파트 103동 1304호</t>
    <phoneticPr fontId="1" type="noConversion"/>
  </si>
  <si>
    <t>서울시 마포구 용강동 500
대림아파트 102동 701호</t>
    <phoneticPr fontId="1" type="noConversion"/>
  </si>
  <si>
    <t>최진희
010-9854-6905</t>
    <phoneticPr fontId="1" type="noConversion"/>
  </si>
  <si>
    <t>최민선
010-9023-0625</t>
    <phoneticPr fontId="1" type="noConversion"/>
  </si>
  <si>
    <t>급함</t>
    <phoneticPr fontId="1" type="noConversion"/>
  </si>
  <si>
    <t>김민희</t>
    <phoneticPr fontId="1" type="noConversion"/>
  </si>
  <si>
    <t>010-9013-2657</t>
    <phoneticPr fontId="1" type="noConversion"/>
  </si>
  <si>
    <t xml:space="preserve">충남 천안시 서북구 충무로 93 
쌍용역 푸르지오104동 1102호 </t>
    <phoneticPr fontId="1" type="noConversion"/>
  </si>
  <si>
    <t>신교철</t>
    <phoneticPr fontId="1" type="noConversion"/>
  </si>
  <si>
    <t>010-2394-1506</t>
    <phoneticPr fontId="1" type="noConversion"/>
  </si>
  <si>
    <t>충남 천안시 쌍용동 
현대아이파트 홈타운 110동1001호</t>
    <phoneticPr fontId="1" type="noConversion"/>
  </si>
  <si>
    <t>신화수</t>
    <phoneticPr fontId="1" type="noConversion"/>
  </si>
  <si>
    <t>010-5288-4866</t>
    <phoneticPr fontId="1" type="noConversion"/>
  </si>
  <si>
    <t>충남 천안시 동남구 신방동 74-24
정원빌딩3층 노개명수학학원</t>
    <phoneticPr fontId="1" type="noConversion"/>
  </si>
  <si>
    <t>010-2403-1687</t>
    <phoneticPr fontId="1" type="noConversion"/>
  </si>
  <si>
    <t>충남 천안시 동남구 신방동 
향촌현대아파트 302동 303호</t>
    <phoneticPr fontId="1" type="noConversion"/>
  </si>
  <si>
    <t>김강환
(성우tic)</t>
    <phoneticPr fontId="1" type="noConversion"/>
  </si>
  <si>
    <t>김영미</t>
    <phoneticPr fontId="1" type="noConversion"/>
  </si>
  <si>
    <t>김성철</t>
    <phoneticPr fontId="1" type="noConversion"/>
  </si>
  <si>
    <t>박양자</t>
    <phoneticPr fontId="1" type="noConversion"/>
  </si>
  <si>
    <t>김성철</t>
    <phoneticPr fontId="1" type="noConversion"/>
  </si>
  <si>
    <t>박양자</t>
    <phoneticPr fontId="1" type="noConversion"/>
  </si>
  <si>
    <t>김영옥
(최인영)</t>
    <phoneticPr fontId="1" type="noConversion"/>
  </si>
  <si>
    <t>판매대금 입금(김성철)</t>
    <phoneticPr fontId="1" type="noConversion"/>
  </si>
  <si>
    <t>김수경</t>
    <phoneticPr fontId="1" type="noConversion"/>
  </si>
  <si>
    <t>010-4500-2226</t>
    <phoneticPr fontId="1" type="noConversion"/>
  </si>
  <si>
    <t>포항시(무료 시식용 선물) …10kg</t>
    <phoneticPr fontId="1" type="noConversion"/>
  </si>
  <si>
    <t>김영미</t>
    <phoneticPr fontId="1" type="noConversion"/>
  </si>
  <si>
    <t>주문일</t>
    <phoneticPr fontId="1" type="noConversion"/>
  </si>
  <si>
    <t>2014.11.11</t>
    <phoneticPr fontId="1" type="noConversion"/>
  </si>
  <si>
    <t>강원도 춘천시 퇴계로 168 
주공2차 203동 404호</t>
    <phoneticPr fontId="1" type="noConversion"/>
  </si>
  <si>
    <t>경기도 파주시 문산읍 독서울 1길 21, 
406동 1002호</t>
    <phoneticPr fontId="1" type="noConversion"/>
  </si>
  <si>
    <t>충북 충주시 염발로 22 
동일하이빌 108동 906호</t>
    <phoneticPr fontId="1" type="noConversion"/>
  </si>
  <si>
    <t>전남 순천시 조례동 
왕지현대아파트 203동 1001호</t>
    <phoneticPr fontId="1" type="noConversion"/>
  </si>
  <si>
    <t>경기도 고양시 덕양구 호국로 777번길 17 1404호 주교동 삼해그린뷰</t>
    <phoneticPr fontId="1" type="noConversion"/>
  </si>
  <si>
    <t>인천광역시 강화군 양도면 강화남로 1002번길 73-29 산마을고등학교 2학년</t>
    <phoneticPr fontId="1" type="noConversion"/>
  </si>
  <si>
    <t>경기도 광명시 하안4동 
주공10단지 1009-110</t>
    <phoneticPr fontId="1" type="noConversion"/>
  </si>
  <si>
    <t>서울시 강북구 번2동 148-373 
태양빌라 A동 202호</t>
    <phoneticPr fontId="1" type="noConversion"/>
  </si>
  <si>
    <t>부산시 수영구 광안해변로 386
105동 701호 민락동 롯데케슬자이언트</t>
    <phoneticPr fontId="1" type="noConversion"/>
  </si>
  <si>
    <t>서울시 관악구 난항동 
휴먼시아아파트 220동 304호</t>
    <phoneticPr fontId="1" type="noConversion"/>
  </si>
  <si>
    <t>강원도 속초시 교동 
대명 늘푸른아파트 105동 207호</t>
    <phoneticPr fontId="1" type="noConversion"/>
  </si>
  <si>
    <t>서울시 강서구 화곡8동 333-34 
삼성주택 가동 302호</t>
    <phoneticPr fontId="1" type="noConversion"/>
  </si>
  <si>
    <t>경기도 고양시 일산동구 백마로 223 
1407호 (장항동 현대 에뜨레보)</t>
    <phoneticPr fontId="1" type="noConversion"/>
  </si>
  <si>
    <t>전남 여수시 광무동 
럭키아파트 6동 1103호</t>
    <phoneticPr fontId="1" type="noConversion"/>
  </si>
  <si>
    <t>경기도 시흥시 하상동 
대우2차아파트 314동 101호</t>
    <phoneticPr fontId="1" type="noConversion"/>
  </si>
  <si>
    <t>서울시 동작구 신대방동 
우성아파트 15동 1105호</t>
    <phoneticPr fontId="1" type="noConversion"/>
  </si>
  <si>
    <t>전남 순천시 조례도 
현대아파트 503동 2003호</t>
    <phoneticPr fontId="1" type="noConversion"/>
  </si>
  <si>
    <t>경기도 광주시 초월읍 도평리 
신일아파트 1동 804호</t>
    <phoneticPr fontId="1" type="noConversion"/>
  </si>
  <si>
    <t>경기도 안양시 동안구 평촌대로 374번길 28  나동 B02호(비산동 월드빌라)</t>
    <phoneticPr fontId="1" type="noConversion"/>
  </si>
  <si>
    <t>경기도 용인시 기흥구 흥덕2로 46, 
404동 106호</t>
    <phoneticPr fontId="1" type="noConversion"/>
  </si>
  <si>
    <t>서울시 노원구 공릉2동 
한보아파트 105동 804호</t>
    <phoneticPr fontId="1" type="noConversion"/>
  </si>
  <si>
    <t>인천광역시 남구 주안1동 
주안역 지하상가 157호</t>
    <phoneticPr fontId="1" type="noConversion"/>
  </si>
  <si>
    <t>서울시 서초구 잠원동 75-19 반포쇼핑타운 510-2호 한국교류분석상담연구원</t>
    <phoneticPr fontId="1" type="noConversion"/>
  </si>
  <si>
    <t>서울시 영등포구 여의도동 30-3 
토인인테리어</t>
    <phoneticPr fontId="1" type="noConversion"/>
  </si>
  <si>
    <t>서울시 강서구 화곡동 371-54 
쌍용맨션 302호</t>
    <phoneticPr fontId="1" type="noConversion"/>
  </si>
  <si>
    <t>서울시 동작구 사당3동 219-31번지 
하나빌라 501호</t>
    <phoneticPr fontId="1" type="noConversion"/>
  </si>
  <si>
    <t>서울시 금천구 독산4동 192-13호 2층
자연어린이집</t>
    <phoneticPr fontId="1" type="noConversion"/>
  </si>
  <si>
    <t>전남 장흥군 안양면 남부관광로 853-28 
사랑의집</t>
    <phoneticPr fontId="1" type="noConversion"/>
  </si>
  <si>
    <t>충북 충주시 단월동 신촌마을 
코스모스 201호</t>
    <phoneticPr fontId="1" type="noConversion"/>
  </si>
  <si>
    <t>강원도 속초시 교동 
현대2차아파트 201동 1004호</t>
    <phoneticPr fontId="1" type="noConversion"/>
  </si>
  <si>
    <t>경기도 고양시 일산 서구 대화동 
대화마을 양우파크타운 701동 404호</t>
    <phoneticPr fontId="1" type="noConversion"/>
  </si>
  <si>
    <t>경기도 시흥시 은행동 
대우아파트 302동 201호</t>
    <phoneticPr fontId="1" type="noConversion"/>
  </si>
  <si>
    <t>경북 구미시 옥계동 
대백아파트 106동 701호</t>
    <phoneticPr fontId="1" type="noConversion"/>
  </si>
  <si>
    <t>경북 구미시 형곡동 170-1 
삼우타운 705호</t>
    <phoneticPr fontId="1" type="noConversion"/>
  </si>
  <si>
    <t>광주광역시 북구 문흥동 
우성아파트 102-107호</t>
    <phoneticPr fontId="1" type="noConversion"/>
  </si>
  <si>
    <t>경기도 김포시 풍무동 45번지 
수행몰 2층 은혜교회</t>
    <phoneticPr fontId="1" type="noConversion"/>
  </si>
  <si>
    <t>경기도 용인시 기흥구 갈산동 435-101번지 3층</t>
    <phoneticPr fontId="1" type="noConversion"/>
  </si>
  <si>
    <t>경기도 김포시 고촌면 신곡동 
청구아파트 104-1102호</t>
    <phoneticPr fontId="1" type="noConversion"/>
  </si>
  <si>
    <t>부산광역시 동구 자성로 116번길 
2104동 2602호</t>
    <phoneticPr fontId="1" type="noConversion"/>
  </si>
  <si>
    <t>경기도 안산시 상록구 월피동 146번지
208동 1206호 (월피주공 2단지)</t>
    <phoneticPr fontId="1" type="noConversion"/>
  </si>
  <si>
    <t>충남 천안시 서북구 충무로 124-24, 
현대 아이파트 102-801</t>
    <phoneticPr fontId="1" type="noConversion"/>
  </si>
  <si>
    <t>강원도 춘천시 퇴계동 
주공2차아파트 211동 1204호</t>
    <phoneticPr fontId="1" type="noConversion"/>
  </si>
  <si>
    <t>강원도 춘천시 신동면 정족2리 1반 424-2번지</t>
    <phoneticPr fontId="1" type="noConversion"/>
  </si>
  <si>
    <t>강원도 춘천시 퇴계동 
한주아파트 103동 1304호</t>
    <phoneticPr fontId="1" type="noConversion"/>
  </si>
  <si>
    <t>최정희</t>
    <phoneticPr fontId="1" type="noConversion"/>
  </si>
  <si>
    <t>010-5264-1780</t>
    <phoneticPr fontId="1" type="noConversion"/>
  </si>
  <si>
    <t>김은주</t>
    <phoneticPr fontId="1" type="noConversion"/>
  </si>
  <si>
    <t>서재희</t>
    <phoneticPr fontId="1" type="noConversion"/>
  </si>
  <si>
    <t>이미경</t>
    <phoneticPr fontId="1" type="noConversion"/>
  </si>
  <si>
    <t>이종인</t>
    <phoneticPr fontId="1" type="noConversion"/>
  </si>
  <si>
    <t>한상기</t>
    <phoneticPr fontId="1" type="noConversion"/>
  </si>
  <si>
    <t>010-6230-1736</t>
    <phoneticPr fontId="1" type="noConversion"/>
  </si>
  <si>
    <t>010-9192-3281</t>
    <phoneticPr fontId="1" type="noConversion"/>
  </si>
  <si>
    <t>010-5250-6145</t>
    <phoneticPr fontId="1" type="noConversion"/>
  </si>
  <si>
    <t>0109281-3281</t>
    <phoneticPr fontId="1" type="noConversion"/>
  </si>
  <si>
    <t>경기도 의왕시 포일동 441-2
인덕원 삼호아파트 5동 1005호</t>
    <phoneticPr fontId="1" type="noConversion"/>
  </si>
  <si>
    <t>경기도 부천시 오정구 여월동 1-23
미성주택 가동 202호</t>
    <phoneticPr fontId="1" type="noConversion"/>
  </si>
  <si>
    <t>경기도 부천시 원미구 원미1동 101-1
한화미리움 아파트 204호</t>
    <phoneticPr fontId="1" type="noConversion"/>
  </si>
  <si>
    <t>강원도 춘천시 사농동 롯데캐슬 202동 902호</t>
    <phoneticPr fontId="1" type="noConversion"/>
  </si>
  <si>
    <t>강원도 인제군 북면 원통5리 4반 708-13번지</t>
    <phoneticPr fontId="1" type="noConversion"/>
  </si>
  <si>
    <t>서울시 강동구 고덕로 25길 13-1
암사동 대명아파트 2동 302호</t>
    <phoneticPr fontId="1" type="noConversion"/>
  </si>
  <si>
    <t>김성철
010-6239-7088</t>
    <phoneticPr fontId="1" type="noConversion"/>
  </si>
  <si>
    <t>서재희
010-6230-1736</t>
    <phoneticPr fontId="1" type="noConversion"/>
  </si>
  <si>
    <t>이미경
010-9192-3281</t>
    <phoneticPr fontId="1" type="noConversion"/>
  </si>
  <si>
    <t>010-4014-5194</t>
    <phoneticPr fontId="1" type="noConversion"/>
  </si>
  <si>
    <t>2014.11.13</t>
    <phoneticPr fontId="1" type="noConversion"/>
  </si>
  <si>
    <t>택배비</t>
    <phoneticPr fontId="1" type="noConversion"/>
  </si>
  <si>
    <t>박원희</t>
    <phoneticPr fontId="1" type="noConversion"/>
  </si>
  <si>
    <t>010-6528-8797</t>
    <phoneticPr fontId="1" type="noConversion"/>
  </si>
  <si>
    <t>경기도 광명시 광명동 158-866
극동빌라 202호</t>
    <phoneticPr fontId="1" type="noConversion"/>
  </si>
  <si>
    <t>김성철
010-6239-7088</t>
    <phoneticPr fontId="1" type="noConversion"/>
  </si>
  <si>
    <t>위청자</t>
    <phoneticPr fontId="1" type="noConversion"/>
  </si>
  <si>
    <t>010-5967-7868</t>
    <phoneticPr fontId="1" type="noConversion"/>
  </si>
  <si>
    <t>경기도 광주시 초월읍 도평리
신일아파트 103동 804호</t>
    <phoneticPr fontId="1" type="noConversion"/>
  </si>
  <si>
    <t>박원희
010-6528-8797</t>
    <phoneticPr fontId="1" type="noConversion"/>
  </si>
  <si>
    <t>주규희</t>
    <phoneticPr fontId="1" type="noConversion"/>
  </si>
  <si>
    <t>010-2854-8489</t>
    <phoneticPr fontId="1" type="noConversion"/>
  </si>
  <si>
    <t>경기도 안양시 동안구 평촌대로 374번길 28
나동 B02호(비산동 월드빌라)</t>
    <phoneticPr fontId="1" type="noConversion"/>
  </si>
  <si>
    <t>이진숙</t>
    <phoneticPr fontId="1" type="noConversion"/>
  </si>
  <si>
    <t>010-3390-3347</t>
    <phoneticPr fontId="1" type="noConversion"/>
  </si>
  <si>
    <t>경기도 용인시 기흥구 흥덕2로 46, 404동 106호</t>
    <phoneticPr fontId="1" type="noConversion"/>
  </si>
  <si>
    <t>고광연</t>
    <phoneticPr fontId="1" type="noConversion"/>
  </si>
  <si>
    <t>010-7633-2557</t>
    <phoneticPr fontId="1" type="noConversion"/>
  </si>
  <si>
    <t>서울시 노원구 공릉2동 한보아파트 105동 804호</t>
    <phoneticPr fontId="1" type="noConversion"/>
  </si>
  <si>
    <t>진광균</t>
    <phoneticPr fontId="1" type="noConversion"/>
  </si>
  <si>
    <t>010-6323-2670</t>
    <phoneticPr fontId="1" type="noConversion"/>
  </si>
  <si>
    <t>강원도 인제군 인제읍 가아리 753-8</t>
    <phoneticPr fontId="1" type="noConversion"/>
  </si>
  <si>
    <t>2014.11.6</t>
    <phoneticPr fontId="1" type="noConversion"/>
  </si>
  <si>
    <t>이미경</t>
    <phoneticPr fontId="1" type="noConversion"/>
  </si>
  <si>
    <t>010-2362-1746</t>
    <phoneticPr fontId="1" type="noConversion"/>
  </si>
  <si>
    <t>인천광역시 남구 주안1동 주안역 지하상가 157호</t>
    <phoneticPr fontId="1" type="noConversion"/>
  </si>
  <si>
    <t>송희자</t>
    <phoneticPr fontId="1" type="noConversion"/>
  </si>
  <si>
    <t>서울시 서초구 잠원동 75-19 반포쇼핑타운 510-2호
한국교류분석상담연구원</t>
    <phoneticPr fontId="1" type="noConversion"/>
  </si>
  <si>
    <t>김은정</t>
    <phoneticPr fontId="1" type="noConversion"/>
  </si>
  <si>
    <t>010-3839-7513</t>
    <phoneticPr fontId="1" type="noConversion"/>
  </si>
  <si>
    <t>서울시 영등포구 여의도동 30-3 토인인테리어</t>
    <phoneticPr fontId="1" type="noConversion"/>
  </si>
  <si>
    <t>김성철
010-6239-7088</t>
    <phoneticPr fontId="1" type="noConversion"/>
  </si>
  <si>
    <t>2014.11.13</t>
    <phoneticPr fontId="1" type="noConversion"/>
  </si>
  <si>
    <t>최영지</t>
    <phoneticPr fontId="1" type="noConversion"/>
  </si>
  <si>
    <t>황임순</t>
    <phoneticPr fontId="1" type="noConversion"/>
  </si>
  <si>
    <t>010-5376-9422</t>
    <phoneticPr fontId="1" type="noConversion"/>
  </si>
  <si>
    <t>010-8004-6402</t>
    <phoneticPr fontId="1" type="noConversion"/>
  </si>
  <si>
    <t>서울시 종로구 사직동 262-83 1층 인코칭</t>
    <phoneticPr fontId="1" type="noConversion"/>
  </si>
  <si>
    <t>서울시 서초구 서초동 1480-5 윗층</t>
    <phoneticPr fontId="1" type="noConversion"/>
  </si>
  <si>
    <t>서울시 성북구 장위1동 178-22호</t>
    <phoneticPr fontId="1" type="noConversion"/>
  </si>
  <si>
    <t>서재희
010-6230-1736</t>
    <phoneticPr fontId="1" type="noConversion"/>
  </si>
  <si>
    <t>김철옥</t>
    <phoneticPr fontId="1" type="noConversion"/>
  </si>
  <si>
    <t>이종철</t>
    <phoneticPr fontId="1" type="noConversion"/>
  </si>
  <si>
    <t>류은무</t>
    <phoneticPr fontId="1" type="noConversion"/>
  </si>
  <si>
    <t>엄삼섭</t>
    <phoneticPr fontId="1" type="noConversion"/>
  </si>
  <si>
    <t>방경준</t>
    <phoneticPr fontId="1" type="noConversion"/>
  </si>
  <si>
    <t>안은숙</t>
    <phoneticPr fontId="1" type="noConversion"/>
  </si>
  <si>
    <t>안윤희</t>
    <phoneticPr fontId="1" type="noConversion"/>
  </si>
  <si>
    <t>안이용</t>
    <phoneticPr fontId="1" type="noConversion"/>
  </si>
  <si>
    <t>전진환</t>
    <phoneticPr fontId="1" type="noConversion"/>
  </si>
  <si>
    <t>전추월</t>
    <phoneticPr fontId="1" type="noConversion"/>
  </si>
  <si>
    <t>010-2452-2148</t>
    <phoneticPr fontId="1" type="noConversion"/>
  </si>
  <si>
    <t>010-2750-0591</t>
    <phoneticPr fontId="1" type="noConversion"/>
  </si>
  <si>
    <t>010-3547-4078</t>
    <phoneticPr fontId="1" type="noConversion"/>
  </si>
  <si>
    <t>010-6281-0281</t>
    <phoneticPr fontId="1" type="noConversion"/>
  </si>
  <si>
    <t>010-2778-2929</t>
    <phoneticPr fontId="1" type="noConversion"/>
  </si>
  <si>
    <t>010-5387-0033</t>
    <phoneticPr fontId="1" type="noConversion"/>
  </si>
  <si>
    <t>010-9292-6616</t>
    <phoneticPr fontId="1" type="noConversion"/>
  </si>
  <si>
    <t>010-5252-4006</t>
    <phoneticPr fontId="1" type="noConversion"/>
  </si>
  <si>
    <t>010-2249-9655</t>
    <phoneticPr fontId="1" type="noConversion"/>
  </si>
  <si>
    <t>010-4342-3160</t>
    <phoneticPr fontId="1" type="noConversion"/>
  </si>
  <si>
    <t>서울시 강서구 강서로 56나길 37번길
308동 1406호(등촌 3단지)</t>
    <phoneticPr fontId="1" type="noConversion"/>
  </si>
  <si>
    <t>인천광역시 남구 학익소로 30
인천구치소 사회복지과</t>
    <phoneticPr fontId="1" type="noConversion"/>
  </si>
  <si>
    <t>서울시 금천구 가산로 99, 11동 101호
가산동 두산 위브아파트</t>
    <phoneticPr fontId="1" type="noConversion"/>
  </si>
  <si>
    <t>경기도 양평군 용문면 광탄리 넓은 대길 130번지
광탄산업 옆집</t>
    <phoneticPr fontId="1" type="noConversion"/>
  </si>
  <si>
    <t>서울시 동대문구 답십리동 한신아파트 2동 1111호</t>
    <phoneticPr fontId="1" type="noConversion"/>
  </si>
  <si>
    <t>경기도 수원시 권선구 권선로 694번길 26
SK뷰 104동 304호</t>
    <phoneticPr fontId="1" type="noConversion"/>
  </si>
  <si>
    <t>서울시 중랑구 망우본동 101-22 지층</t>
    <phoneticPr fontId="1" type="noConversion"/>
  </si>
  <si>
    <t>서울시 광진구 능동 284-4 정수빌라 201호</t>
    <phoneticPr fontId="1" type="noConversion"/>
  </si>
  <si>
    <t>강원도 횡성읍 읍하리 442 서도아파트 101동 210호</t>
    <phoneticPr fontId="1" type="noConversion"/>
  </si>
  <si>
    <t>서울시 노원구 동일로 237 라길 2
승리빌라 401호</t>
    <phoneticPr fontId="1" type="noConversion"/>
  </si>
  <si>
    <t>조희승
010-4012-2190</t>
    <phoneticPr fontId="1" type="noConversion"/>
  </si>
  <si>
    <t>김지원
010-7773-7979</t>
    <phoneticPr fontId="1" type="noConversion"/>
  </si>
  <si>
    <t>강원도 횡성읍 읍하리 442 
서도아파트 101동 210호</t>
    <phoneticPr fontId="1" type="noConversion"/>
  </si>
  <si>
    <t>서울시 광진구 능동 284-4 
정수빌라 201호</t>
    <phoneticPr fontId="1" type="noConversion"/>
  </si>
  <si>
    <t>서울시 동대문구 답십리동 
한신아파트 2동 1111호</t>
    <phoneticPr fontId="1" type="noConversion"/>
  </si>
  <si>
    <t>경기도 양평군 용문면 광탄리 
넓은 대길 130번지  광탄산업 옆집</t>
    <phoneticPr fontId="1" type="noConversion"/>
  </si>
  <si>
    <t>2014.11.6</t>
    <phoneticPr fontId="1" type="noConversion"/>
  </si>
  <si>
    <t>2014.11.11</t>
    <phoneticPr fontId="1" type="noConversion"/>
  </si>
  <si>
    <t>2014.11.12</t>
    <phoneticPr fontId="1" type="noConversion"/>
  </si>
  <si>
    <t>입금(김성철)</t>
    <phoneticPr fontId="1" type="noConversion"/>
  </si>
  <si>
    <t>선물</t>
    <phoneticPr fontId="1" type="noConversion"/>
  </si>
  <si>
    <t>2014.11.10</t>
    <phoneticPr fontId="1" type="noConversion"/>
  </si>
  <si>
    <t>9차</t>
    <phoneticPr fontId="1" type="noConversion"/>
  </si>
  <si>
    <t>10차</t>
    <phoneticPr fontId="1" type="noConversion"/>
  </si>
  <si>
    <t>신화수
010-5288-4866</t>
    <phoneticPr fontId="1" type="noConversion"/>
  </si>
  <si>
    <t xml:space="preserve">충남 보령시 성주산로 77 
보령시청 주민생활지원과 </t>
    <phoneticPr fontId="1" type="noConversion"/>
  </si>
  <si>
    <t>배미옥</t>
    <phoneticPr fontId="1" type="noConversion"/>
  </si>
  <si>
    <t>010-2288-8331</t>
    <phoneticPr fontId="1" type="noConversion"/>
  </si>
  <si>
    <t>신화수
(최인영)</t>
    <phoneticPr fontId="1" type="noConversion"/>
  </si>
  <si>
    <t>안장호
010-5311-9904</t>
    <phoneticPr fontId="1" type="noConversion"/>
  </si>
  <si>
    <t>이홍제</t>
    <phoneticPr fontId="1" type="noConversion"/>
  </si>
  <si>
    <t>이영란</t>
    <phoneticPr fontId="1" type="noConversion"/>
  </si>
  <si>
    <t>김은희</t>
    <phoneticPr fontId="1" type="noConversion"/>
  </si>
  <si>
    <t>이복희</t>
    <phoneticPr fontId="1" type="noConversion"/>
  </si>
  <si>
    <t>김혜숙</t>
    <phoneticPr fontId="1" type="noConversion"/>
  </si>
  <si>
    <t>010-5203-2565</t>
    <phoneticPr fontId="1" type="noConversion"/>
  </si>
  <si>
    <t>010-4871-4926</t>
    <phoneticPr fontId="1" type="noConversion"/>
  </si>
  <si>
    <t>010-3716-3105</t>
    <phoneticPr fontId="1" type="noConversion"/>
  </si>
  <si>
    <t>010-3018-3929</t>
    <phoneticPr fontId="1" type="noConversion"/>
  </si>
  <si>
    <t>054-382-9453</t>
    <phoneticPr fontId="1" type="noConversion"/>
  </si>
  <si>
    <t>경남 사천시 정동면 화암리길 50
상균관유치원</t>
    <phoneticPr fontId="1" type="noConversion"/>
  </si>
  <si>
    <t>송희자
010-6363-8436</t>
    <phoneticPr fontId="1" type="noConversion"/>
  </si>
  <si>
    <t>전남 해남군 마산면 노하리 167</t>
    <phoneticPr fontId="1" type="noConversion"/>
  </si>
  <si>
    <t>이복희
010-4942-1218</t>
    <phoneticPr fontId="1" type="noConversion"/>
  </si>
  <si>
    <t>경기도 시흥시 신천동 뉴월드아파트 101동 1601호</t>
    <phoneticPr fontId="1" type="noConversion"/>
  </si>
  <si>
    <t>이복희
010-4942-1218</t>
    <phoneticPr fontId="1" type="noConversion"/>
  </si>
  <si>
    <t>경기도 시흥시 대야동 은행로 233
늘푸른벽산아파트 103동 1603호</t>
    <phoneticPr fontId="1" type="noConversion"/>
  </si>
  <si>
    <t>김성철
010-6239-7088</t>
    <phoneticPr fontId="1" type="noConversion"/>
  </si>
  <si>
    <t>경북 군위군 효령면 장기2동(대동길 72)
(전화 안받으면 마당에 놓고와도 됨)</t>
    <phoneticPr fontId="1" type="noConversion"/>
  </si>
  <si>
    <t>이영란
010-3018-3929</t>
    <phoneticPr fontId="1" type="noConversion"/>
  </si>
  <si>
    <t>2014.11.14</t>
  </si>
  <si>
    <t>김성철</t>
    <phoneticPr fontId="1" type="noConversion"/>
  </si>
  <si>
    <t>고충식</t>
    <phoneticPr fontId="1" type="noConversion"/>
  </si>
  <si>
    <t>박월선</t>
    <phoneticPr fontId="1" type="noConversion"/>
  </si>
  <si>
    <t>010-6239-7088</t>
    <phoneticPr fontId="1" type="noConversion"/>
  </si>
  <si>
    <t>010-6372-2725</t>
    <phoneticPr fontId="1" type="noConversion"/>
  </si>
  <si>
    <t>010-5374-6370</t>
    <phoneticPr fontId="1" type="noConversion"/>
  </si>
  <si>
    <t>강원도 춘천시 퇴계로 168, 주공2차 203동 404호</t>
    <phoneticPr fontId="1" type="noConversion"/>
  </si>
  <si>
    <t>강원도 양구군 양구읍 상리 217-1번지</t>
    <phoneticPr fontId="1" type="noConversion"/>
  </si>
  <si>
    <t>강원도 홍천군 동면 속초2리 6반 245번지</t>
    <phoneticPr fontId="1" type="noConversion"/>
  </si>
  <si>
    <t>고충식
010-6372-2725</t>
    <phoneticPr fontId="1" type="noConversion"/>
  </si>
  <si>
    <t>11차</t>
  </si>
  <si>
    <t>12차</t>
    <phoneticPr fontId="1" type="noConversion"/>
  </si>
  <si>
    <t>2014.11.16</t>
    <phoneticPr fontId="1" type="noConversion"/>
  </si>
  <si>
    <t>선물</t>
    <phoneticPr fontId="1" type="noConversion"/>
  </si>
  <si>
    <t>2014.11.17</t>
    <phoneticPr fontId="1" type="noConversion"/>
  </si>
  <si>
    <t>2014.11.16</t>
    <phoneticPr fontId="1" type="noConversion"/>
  </si>
  <si>
    <t>2014.11.17</t>
    <phoneticPr fontId="1" type="noConversion"/>
  </si>
  <si>
    <t>김미애</t>
    <phoneticPr fontId="1" type="noConversion"/>
  </si>
  <si>
    <t>010-3075-9213</t>
    <phoneticPr fontId="1" type="noConversion"/>
  </si>
  <si>
    <t>경기도 안산시 상록구 일동 657-13번지 501호</t>
    <phoneticPr fontId="1" type="noConversion"/>
  </si>
  <si>
    <t>박종섭</t>
    <phoneticPr fontId="1" type="noConversion"/>
  </si>
  <si>
    <t>010-9029-4665</t>
    <phoneticPr fontId="1" type="noConversion"/>
  </si>
  <si>
    <t>이홍열</t>
    <phoneticPr fontId="1" type="noConversion"/>
  </si>
  <si>
    <t>허현성</t>
    <phoneticPr fontId="1" type="noConversion"/>
  </si>
  <si>
    <t>정영주</t>
    <phoneticPr fontId="1" type="noConversion"/>
  </si>
  <si>
    <t>전영극</t>
    <phoneticPr fontId="1" type="noConversion"/>
  </si>
  <si>
    <t>권민정</t>
    <phoneticPr fontId="1" type="noConversion"/>
  </si>
  <si>
    <t>박용순</t>
    <phoneticPr fontId="1" type="noConversion"/>
  </si>
  <si>
    <t>권순옥</t>
    <phoneticPr fontId="1" type="noConversion"/>
  </si>
  <si>
    <t>김정희</t>
    <phoneticPr fontId="1" type="noConversion"/>
  </si>
  <si>
    <t>02-2620-7361</t>
    <phoneticPr fontId="1" type="noConversion"/>
  </si>
  <si>
    <t>010-8496-0565</t>
    <phoneticPr fontId="1" type="noConversion"/>
  </si>
  <si>
    <t>010-9267-5479</t>
    <phoneticPr fontId="1" type="noConversion"/>
  </si>
  <si>
    <t>010-4340-3337</t>
    <phoneticPr fontId="1" type="noConversion"/>
  </si>
  <si>
    <t>010-4108-4095</t>
    <phoneticPr fontId="1" type="noConversion"/>
  </si>
  <si>
    <t>010-4660-8844</t>
    <phoneticPr fontId="1" type="noConversion"/>
  </si>
  <si>
    <t>010-4131-8211</t>
    <phoneticPr fontId="1" type="noConversion"/>
  </si>
  <si>
    <t>010-4255-8687</t>
    <phoneticPr fontId="1" type="noConversion"/>
  </si>
  <si>
    <t>강원도 횡성군 갑천면 율동리 350</t>
    <phoneticPr fontId="1" type="noConversion"/>
  </si>
  <si>
    <t>강원도 원주시 태장2동 금광포란재 117동 1304호</t>
    <phoneticPr fontId="1" type="noConversion"/>
  </si>
  <si>
    <t>강원도 양구군 중리1리 반석교회 이홍열목사님</t>
    <phoneticPr fontId="1" type="noConversion"/>
  </si>
  <si>
    <t>전북 익산시 동산동 동신아파트 5동 103호</t>
    <phoneticPr fontId="1" type="noConversion"/>
  </si>
  <si>
    <t>서울시 양천구 신월동 남부순환로 73길 14-1
세광주택 402호</t>
    <phoneticPr fontId="1" type="noConversion"/>
  </si>
  <si>
    <t>이미경
010-2362-1746</t>
    <phoneticPr fontId="1" type="noConversion"/>
  </si>
  <si>
    <t>경기도 광주시 퇴촌면 도수리 557-1번지
미소아트빌 B동 103호</t>
    <phoneticPr fontId="1" type="noConversion"/>
  </si>
  <si>
    <t>박용순
010-9267-5479</t>
    <phoneticPr fontId="1" type="noConversion"/>
  </si>
  <si>
    <t>경기도 고양시 덕양구 고양대로 1384번길 53
동신아파트 305동 805호</t>
    <phoneticPr fontId="1" type="noConversion"/>
  </si>
  <si>
    <t>인천시 남구 주안5동 32-1 현광아파트 109호</t>
    <phoneticPr fontId="1" type="noConversion"/>
  </si>
  <si>
    <t>서울시 구로구 개봉로 3길 47-5
개봉3동 주민센타</t>
    <phoneticPr fontId="1" type="noConversion"/>
  </si>
  <si>
    <t>이수희</t>
    <phoneticPr fontId="1" type="noConversion"/>
  </si>
  <si>
    <t>010-5521-0604</t>
    <phoneticPr fontId="1" type="noConversion"/>
  </si>
  <si>
    <t>최은영</t>
    <phoneticPr fontId="1" type="noConversion"/>
  </si>
  <si>
    <t>02-3153-8811</t>
    <phoneticPr fontId="1" type="noConversion"/>
  </si>
  <si>
    <t>서울 서초구 동광로 68, 301호
방배동 한국고령사회연구원 실장</t>
    <phoneticPr fontId="1" type="noConversion"/>
  </si>
  <si>
    <t>서울시 마포구 월드컵로 212
마포구청 복지행정과 통합조사1팀</t>
    <phoneticPr fontId="1" type="noConversion"/>
  </si>
  <si>
    <t>13차</t>
  </si>
  <si>
    <t>2014.11.17</t>
    <phoneticPr fontId="1" type="noConversion"/>
  </si>
  <si>
    <t>최인영</t>
    <phoneticPr fontId="1" type="noConversion"/>
  </si>
  <si>
    <t>이현옥</t>
    <phoneticPr fontId="1" type="noConversion"/>
  </si>
  <si>
    <t>010-5067-3794</t>
    <phoneticPr fontId="1" type="noConversion"/>
  </si>
  <si>
    <t>충남 아산시 배방읍 장재리
휴먼시아 203동 502호</t>
    <phoneticPr fontId="1" type="noConversion"/>
  </si>
  <si>
    <t>김성철</t>
    <phoneticPr fontId="1" type="noConversion"/>
  </si>
  <si>
    <t>선물용</t>
    <phoneticPr fontId="1" type="noConversion"/>
  </si>
  <si>
    <t>2014.11.19</t>
    <phoneticPr fontId="1" type="noConversion"/>
  </si>
  <si>
    <t>2014.11.18</t>
    <phoneticPr fontId="1" type="noConversion"/>
  </si>
  <si>
    <t>김영미
010-2695-2953</t>
    <phoneticPr fontId="1" type="noConversion"/>
  </si>
  <si>
    <t>김성도</t>
    <phoneticPr fontId="1" type="noConversion"/>
  </si>
  <si>
    <t>전 환경관리과장</t>
    <phoneticPr fontId="1" type="noConversion"/>
  </si>
  <si>
    <t>우선보냄</t>
    <phoneticPr fontId="1" type="noConversion"/>
  </si>
  <si>
    <t>010-4935-4467</t>
    <phoneticPr fontId="1" type="noConversion"/>
  </si>
  <si>
    <t>강원도 인제군 인제읍 가아리 578번지 덕암주유소</t>
    <phoneticPr fontId="1" type="noConversion"/>
  </si>
  <si>
    <t>2014.11.19</t>
    <phoneticPr fontId="1" type="noConversion"/>
  </si>
  <si>
    <t>덕암
주유소</t>
    <phoneticPr fontId="1" type="noConversion"/>
  </si>
  <si>
    <t>010-9281-3281</t>
    <phoneticPr fontId="1" type="noConversion"/>
  </si>
  <si>
    <t>O</t>
    <phoneticPr fontId="1" type="noConversion"/>
  </si>
  <si>
    <t>010-8920-3713</t>
    <phoneticPr fontId="1" type="noConversion"/>
  </si>
  <si>
    <t>누계</t>
    <phoneticPr fontId="1" type="noConversion"/>
  </si>
  <si>
    <t>9차</t>
    <phoneticPr fontId="1" type="noConversion"/>
  </si>
  <si>
    <t>김순이</t>
    <phoneticPr fontId="1" type="noConversion"/>
  </si>
  <si>
    <t>010-8226-1665</t>
    <phoneticPr fontId="1" type="noConversion"/>
  </si>
  <si>
    <t>경기도 평택시 이충동 부영아파트 305동 105호</t>
    <phoneticPr fontId="1" type="noConversion"/>
  </si>
  <si>
    <t>박양자
010-2355-4570</t>
    <phoneticPr fontId="1" type="noConversion"/>
  </si>
  <si>
    <t>박복숙</t>
    <phoneticPr fontId="1" type="noConversion"/>
  </si>
  <si>
    <t>010-2668-7253</t>
    <phoneticPr fontId="1" type="noConversion"/>
  </si>
  <si>
    <t>경기도 화성시 장안면 독정리 147-1번지</t>
    <phoneticPr fontId="1" type="noConversion"/>
  </si>
  <si>
    <t>양연자</t>
    <phoneticPr fontId="1" type="noConversion"/>
  </si>
  <si>
    <t>019-7118-8811</t>
    <phoneticPr fontId="1" type="noConversion"/>
  </si>
  <si>
    <t>전남 장흥군 관산읍 내학1길 4
사거리세탁소 061-867-3518</t>
    <phoneticPr fontId="1" type="noConversion"/>
  </si>
  <si>
    <t>김성철
010-6239-7088</t>
    <phoneticPr fontId="1" type="noConversion"/>
  </si>
  <si>
    <t>양종성</t>
    <phoneticPr fontId="1" type="noConversion"/>
  </si>
  <si>
    <t>010-2949-1065</t>
    <phoneticPr fontId="1" type="noConversion"/>
  </si>
  <si>
    <t>전남 순천시 해룡면 상심리 179
061-724-1070</t>
    <phoneticPr fontId="1" type="noConversion"/>
  </si>
  <si>
    <t>양연자
019-7118-8811</t>
    <phoneticPr fontId="1" type="noConversion"/>
  </si>
  <si>
    <t>김현재</t>
    <phoneticPr fontId="1" type="noConversion"/>
  </si>
  <si>
    <t>010-3227-0408</t>
    <phoneticPr fontId="1" type="noConversion"/>
  </si>
  <si>
    <t>부산광역시 사하구 하단동 507-11
글방원룸 205</t>
    <phoneticPr fontId="1" type="noConversion"/>
  </si>
  <si>
    <t>이영애</t>
    <phoneticPr fontId="1" type="noConversion"/>
  </si>
  <si>
    <t>010-2045-7017</t>
    <phoneticPr fontId="1" type="noConversion"/>
  </si>
  <si>
    <t>서울시 동작구 신대방동 우성아파트 15동 1105호</t>
    <phoneticPr fontId="1" type="noConversion"/>
  </si>
  <si>
    <t>임나현</t>
    <phoneticPr fontId="1" type="noConversion"/>
  </si>
  <si>
    <t>010-8311-4336</t>
    <phoneticPr fontId="1" type="noConversion"/>
  </si>
  <si>
    <t>경기도 군포시 당동 899번지 생명교회</t>
    <phoneticPr fontId="1" type="noConversion"/>
  </si>
  <si>
    <t>안나의집</t>
    <phoneticPr fontId="1" type="noConversion"/>
  </si>
  <si>
    <t>010-3368-0401</t>
    <phoneticPr fontId="1" type="noConversion"/>
  </si>
  <si>
    <t>경기도 하남시 교산동 22-1  안나의집</t>
    <phoneticPr fontId="1" type="noConversion"/>
  </si>
  <si>
    <t>2014.11.20</t>
    <phoneticPr fontId="1" type="noConversion"/>
  </si>
  <si>
    <t>14차</t>
    <phoneticPr fontId="1" type="noConversion"/>
  </si>
  <si>
    <t>박양자</t>
    <phoneticPr fontId="1" type="noConversion"/>
  </si>
  <si>
    <t>김성철</t>
    <phoneticPr fontId="1" type="noConversion"/>
  </si>
  <si>
    <t>total</t>
    <phoneticPr fontId="1" type="noConversion"/>
  </si>
  <si>
    <t>김미경</t>
    <phoneticPr fontId="1" type="noConversion"/>
  </si>
  <si>
    <t>010-5592-1964</t>
    <phoneticPr fontId="1" type="noConversion"/>
  </si>
  <si>
    <t>경기도 안산시 상록구 성포동 선경아파트 1동 1106호</t>
    <phoneticPr fontId="1" type="noConversion"/>
  </si>
  <si>
    <t>2014.11.21</t>
    <phoneticPr fontId="1" type="noConversion"/>
  </si>
  <si>
    <t>2014.11.21</t>
    <phoneticPr fontId="1" type="noConversion"/>
  </si>
  <si>
    <t>이현찬</t>
    <phoneticPr fontId="1" type="noConversion"/>
  </si>
  <si>
    <t>경북 포항시 남구 오천읍 구정3리 380번지</t>
    <phoneticPr fontId="1" type="noConversion"/>
  </si>
  <si>
    <t>010-9247-3928</t>
    <phoneticPr fontId="1" type="noConversion"/>
  </si>
  <si>
    <t>10차</t>
  </si>
  <si>
    <t>10차</t>
    <phoneticPr fontId="1" type="noConversion"/>
  </si>
  <si>
    <t>2014.11.16</t>
    <phoneticPr fontId="1" type="noConversion"/>
  </si>
  <si>
    <t>2014.11.17</t>
    <phoneticPr fontId="1" type="noConversion"/>
  </si>
  <si>
    <t>2014.11.19</t>
    <phoneticPr fontId="1" type="noConversion"/>
  </si>
  <si>
    <t>2014.11.13</t>
    <phoneticPr fontId="1" type="noConversion"/>
  </si>
  <si>
    <t>이미경</t>
    <phoneticPr fontId="1" type="noConversion"/>
  </si>
  <si>
    <t>010-2362-1746</t>
    <phoneticPr fontId="1" type="noConversion"/>
  </si>
  <si>
    <t>추가</t>
    <phoneticPr fontId="1" type="noConversion"/>
  </si>
  <si>
    <t>이경희</t>
    <phoneticPr fontId="1" type="noConversion"/>
  </si>
  <si>
    <t>010-5652-1470</t>
    <phoneticPr fontId="1" type="noConversion"/>
  </si>
  <si>
    <t>이용현</t>
    <phoneticPr fontId="1" type="noConversion"/>
  </si>
  <si>
    <t>010-7920-1470</t>
    <phoneticPr fontId="1" type="noConversion"/>
  </si>
  <si>
    <t>전남 진도군 고군면 오일시 1길 59 2층 6호(오일빌라)</t>
    <phoneticPr fontId="1" type="noConversion"/>
  </si>
  <si>
    <t>송세희</t>
    <phoneticPr fontId="1" type="noConversion"/>
  </si>
  <si>
    <t>010-8830-7460</t>
    <phoneticPr fontId="1" type="noConversion"/>
  </si>
  <si>
    <t>전남 진도군 고군면 오일시 1길 26-6
무지개지역아동센타</t>
    <phoneticPr fontId="1" type="noConversion"/>
  </si>
  <si>
    <t>이경희
010-5652-1470</t>
    <phoneticPr fontId="1" type="noConversion"/>
  </si>
  <si>
    <t>이경희
010-5652-1470</t>
    <phoneticPr fontId="1" type="noConversion"/>
  </si>
  <si>
    <t>박현정</t>
    <phoneticPr fontId="1" type="noConversion"/>
  </si>
  <si>
    <t>010-2010-6088</t>
    <phoneticPr fontId="1" type="noConversion"/>
  </si>
  <si>
    <t>정영훈</t>
    <phoneticPr fontId="1" type="noConversion"/>
  </si>
  <si>
    <t>010-9560-1188</t>
    <phoneticPr fontId="1" type="noConversion"/>
  </si>
  <si>
    <t>인천광역시 남구 주안5동 1389 ㈜프린피아</t>
    <phoneticPr fontId="1" type="noConversion"/>
  </si>
  <si>
    <t>홍순남</t>
    <phoneticPr fontId="1" type="noConversion"/>
  </si>
  <si>
    <t>010-2466-2494</t>
    <phoneticPr fontId="1" type="noConversion"/>
  </si>
  <si>
    <t>경기도 성남시 분당구 이매동 
아름마을 두산 418-1804</t>
    <phoneticPr fontId="1" type="noConversion"/>
  </si>
  <si>
    <t>김민경</t>
    <phoneticPr fontId="1" type="noConversion"/>
  </si>
  <si>
    <t>010-6205-6565</t>
    <phoneticPr fontId="1" type="noConversion"/>
  </si>
  <si>
    <t>서울시 관악구 미성동 739번지
뉴서울아파트 가동 108호</t>
    <phoneticPr fontId="1" type="noConversion"/>
  </si>
  <si>
    <t>김윤수
010-2538-1563</t>
    <phoneticPr fontId="1" type="noConversion"/>
  </si>
  <si>
    <t>정선아</t>
    <phoneticPr fontId="1" type="noConversion"/>
  </si>
  <si>
    <t>010-3204-2850</t>
    <phoneticPr fontId="1" type="noConversion"/>
  </si>
  <si>
    <t>추가</t>
    <phoneticPr fontId="1" type="noConversion"/>
  </si>
  <si>
    <t>오춘성</t>
    <phoneticPr fontId="1" type="noConversion"/>
  </si>
  <si>
    <t>010-2761-0787</t>
    <phoneticPr fontId="1" type="noConversion"/>
  </si>
  <si>
    <t>경기도 오산시 원동 888번지 
대림이편한세상아파트 1단지 109동 1803호</t>
    <phoneticPr fontId="1" type="noConversion"/>
  </si>
  <si>
    <t>이현찬
010-9247-3928</t>
    <phoneticPr fontId="1" type="noConversion"/>
  </si>
  <si>
    <t>권정화</t>
    <phoneticPr fontId="1" type="noConversion"/>
  </si>
  <si>
    <t>010-9984-1626</t>
    <phoneticPr fontId="1" type="noConversion"/>
  </si>
  <si>
    <t>경기도 안양시 만안구 석수동
대주피오레  102동 1301호</t>
    <phoneticPr fontId="1" type="noConversion"/>
  </si>
  <si>
    <t>장성안</t>
    <phoneticPr fontId="1" type="noConversion"/>
  </si>
  <si>
    <t>010-4722-5701</t>
    <phoneticPr fontId="1" type="noConversion"/>
  </si>
  <si>
    <t>경기도 안양시 동안구 평촌동 
향촌롯데아파트 308동 1501호</t>
    <phoneticPr fontId="1" type="noConversion"/>
  </si>
  <si>
    <t>권정현</t>
    <phoneticPr fontId="1" type="noConversion"/>
  </si>
  <si>
    <t>010-6828-2895</t>
    <phoneticPr fontId="1" type="noConversion"/>
  </si>
  <si>
    <t>서울시 구로구 고척1동 산업인아파트 8동 108호</t>
    <phoneticPr fontId="1" type="noConversion"/>
  </si>
  <si>
    <t>최문환</t>
    <phoneticPr fontId="1" type="noConversion"/>
  </si>
  <si>
    <t>010-7369-8624</t>
    <phoneticPr fontId="1" type="noConversion"/>
  </si>
  <si>
    <t>경기도 고양시 덕양구 행신동 
샘터마을1단지 107동 201호</t>
    <phoneticPr fontId="1" type="noConversion"/>
  </si>
  <si>
    <t>이현남</t>
    <phoneticPr fontId="1" type="noConversion"/>
  </si>
  <si>
    <t>010-9514-0764</t>
    <phoneticPr fontId="1" type="noConversion"/>
  </si>
  <si>
    <t>서울시 노원구 상계6,7동 주공아파트 624동 1206호</t>
    <phoneticPr fontId="1" type="noConversion"/>
  </si>
  <si>
    <t>2014.11.23</t>
    <phoneticPr fontId="1" type="noConversion"/>
  </si>
  <si>
    <t>2014.11.22</t>
    <phoneticPr fontId="1" type="noConversion"/>
  </si>
  <si>
    <t>최민선</t>
    <phoneticPr fontId="1" type="noConversion"/>
  </si>
  <si>
    <t>최민선</t>
    <phoneticPr fontId="1" type="noConversion"/>
  </si>
  <si>
    <t>010-5739-6680</t>
    <phoneticPr fontId="1" type="noConversion"/>
  </si>
  <si>
    <t>경기도 안산시 상록구 사동 1322-10번지 304번지</t>
    <phoneticPr fontId="1" type="noConversion"/>
  </si>
  <si>
    <t>전북 익산시 동산동 세경3차 301호</t>
    <phoneticPr fontId="1" type="noConversion"/>
  </si>
  <si>
    <t>011-673-6429</t>
    <phoneticPr fontId="1" type="noConversion"/>
  </si>
  <si>
    <t>최명숙</t>
    <phoneticPr fontId="1" type="noConversion"/>
  </si>
  <si>
    <t>010-9054-2962</t>
    <phoneticPr fontId="1" type="noConversion"/>
  </si>
  <si>
    <t>서울시 성동구 송정동 광나루로 9-4번지 
현대빌라 202호</t>
    <phoneticPr fontId="1" type="noConversion"/>
  </si>
  <si>
    <t>경기도 인천시 연수구 옥련1동 367
송도리치빌 1동 202호</t>
    <phoneticPr fontId="1" type="noConversion"/>
  </si>
  <si>
    <t>이종국</t>
    <phoneticPr fontId="1" type="noConversion"/>
  </si>
  <si>
    <t>010-5033-8146</t>
    <phoneticPr fontId="1" type="noConversion"/>
  </si>
  <si>
    <t>김판수</t>
    <phoneticPr fontId="1" type="noConversion"/>
  </si>
  <si>
    <t>010-9918-5661</t>
    <phoneticPr fontId="1" type="noConversion"/>
  </si>
  <si>
    <t>전남 담양군 대전면 신용길 94</t>
    <phoneticPr fontId="1" type="noConversion"/>
  </si>
  <si>
    <t>최원태</t>
    <phoneticPr fontId="1" type="noConversion"/>
  </si>
  <si>
    <t>010-8009-7078</t>
    <phoneticPr fontId="1" type="noConversion"/>
  </si>
  <si>
    <t>최미선</t>
    <phoneticPr fontId="1" type="noConversion"/>
  </si>
  <si>
    <t>010-8030-1541</t>
    <phoneticPr fontId="1" type="noConversion"/>
  </si>
  <si>
    <t>전남 광주시 북구 신용동 첨단자이 110동 801호</t>
    <phoneticPr fontId="1" type="noConversion"/>
  </si>
  <si>
    <t>경기도 안산시 상록구 사동 1242-7
사랑어린이집</t>
    <phoneticPr fontId="1" type="noConversion"/>
  </si>
  <si>
    <t>031-501-6611</t>
    <phoneticPr fontId="1" type="noConversion"/>
  </si>
  <si>
    <t>사랑
어린이집</t>
    <phoneticPr fontId="1" type="noConversion"/>
  </si>
  <si>
    <t>최민선
010-5739-6680</t>
    <phoneticPr fontId="1" type="noConversion"/>
  </si>
  <si>
    <t>11차</t>
    <phoneticPr fontId="1" type="noConversion"/>
  </si>
  <si>
    <t>김영미
010-2695-2953</t>
    <phoneticPr fontId="1" type="noConversion"/>
  </si>
  <si>
    <t>선물</t>
    <phoneticPr fontId="1" type="noConversion"/>
  </si>
  <si>
    <t>13차</t>
    <phoneticPr fontId="1" type="noConversion"/>
  </si>
  <si>
    <t>이영자</t>
    <phoneticPr fontId="1" type="noConversion"/>
  </si>
  <si>
    <t>010-4929-8744</t>
    <phoneticPr fontId="1" type="noConversion"/>
  </si>
  <si>
    <t>부천시 원미구 원미1동 162-63 다솜빌라 301호</t>
    <phoneticPr fontId="1" type="noConversion"/>
  </si>
  <si>
    <t>선물</t>
    <phoneticPr fontId="1" type="noConversion"/>
  </si>
  <si>
    <t>박양자</t>
    <phoneticPr fontId="1" type="noConversion"/>
  </si>
  <si>
    <t>010-2355-4570</t>
    <phoneticPr fontId="1" type="noConversion"/>
  </si>
  <si>
    <t>경기도 안산시 상록구 월피동 445-1번지
다농마트 2층 249호(보리)</t>
    <phoneticPr fontId="1" type="noConversion"/>
  </si>
  <si>
    <t>이경혜</t>
    <phoneticPr fontId="1" type="noConversion"/>
  </si>
  <si>
    <t>010-4563-8123</t>
    <phoneticPr fontId="1" type="noConversion"/>
  </si>
  <si>
    <t>2014.11.21</t>
    <phoneticPr fontId="1" type="noConversion"/>
  </si>
  <si>
    <t>김영미
010-2695-2953</t>
    <phoneticPr fontId="1" type="noConversion"/>
  </si>
  <si>
    <t>2014.11.23</t>
    <phoneticPr fontId="1" type="noConversion"/>
  </si>
  <si>
    <t>김성도</t>
    <phoneticPr fontId="1" type="noConversion"/>
  </si>
  <si>
    <t>선물</t>
    <phoneticPr fontId="1" type="noConversion"/>
  </si>
  <si>
    <t>경기도 안산시 상록구 월피동 146번지
208동 1206호 (월피주공 2단지)</t>
    <phoneticPr fontId="1" type="noConversion"/>
  </si>
  <si>
    <t>선물</t>
    <phoneticPr fontId="1" type="noConversion"/>
  </si>
  <si>
    <t>2014.11.17</t>
    <phoneticPr fontId="1" type="noConversion"/>
  </si>
  <si>
    <t>2014.11.19</t>
    <phoneticPr fontId="1" type="noConversion"/>
  </si>
  <si>
    <t>김성철</t>
    <phoneticPr fontId="1" type="noConversion"/>
  </si>
  <si>
    <t>010-6239-7088</t>
    <phoneticPr fontId="1" type="noConversion"/>
  </si>
  <si>
    <t>강원도 춘천시 퇴계로 168 주공2차 203동 404호</t>
    <phoneticPr fontId="1" type="noConversion"/>
  </si>
  <si>
    <t>2014.10.29</t>
    <phoneticPr fontId="1" type="noConversion"/>
  </si>
  <si>
    <t>2014.11.7</t>
    <phoneticPr fontId="1" type="noConversion"/>
  </si>
  <si>
    <t>7차</t>
    <phoneticPr fontId="1" type="noConversion"/>
  </si>
  <si>
    <t>박양자</t>
    <phoneticPr fontId="1" type="noConversion"/>
  </si>
  <si>
    <t>010-2355-4570</t>
    <phoneticPr fontId="1" type="noConversion"/>
  </si>
  <si>
    <t>경기도 안산시 상록구 월피동 445-1번지
다농마트 2층 249호(보리)</t>
    <phoneticPr fontId="1" type="noConversion"/>
  </si>
  <si>
    <t>2014.11.7</t>
    <phoneticPr fontId="1" type="noConversion"/>
  </si>
  <si>
    <t>2014.11.16</t>
    <phoneticPr fontId="1" type="noConversion"/>
  </si>
  <si>
    <t>홍연순</t>
    <phoneticPr fontId="1" type="noConversion"/>
  </si>
  <si>
    <t>010-5441-1085</t>
    <phoneticPr fontId="1" type="noConversion"/>
  </si>
  <si>
    <t>경기도 안산시 고잔동 광덕3로 201번지
푸르지오 3차아파트 306동 1701호</t>
    <phoneticPr fontId="1" type="noConversion"/>
  </si>
  <si>
    <t>박양자
010-2355-4570</t>
    <phoneticPr fontId="1" type="noConversion"/>
  </si>
  <si>
    <t>2014.11.17</t>
    <phoneticPr fontId="1" type="noConversion"/>
  </si>
  <si>
    <t>조점이</t>
    <phoneticPr fontId="1" type="noConversion"/>
  </si>
  <si>
    <t>010-3293-9394</t>
    <phoneticPr fontId="1" type="noConversion"/>
  </si>
  <si>
    <t>경기도 수원시 입북동 
서수원레이트푸르지오 101동 2202호</t>
    <phoneticPr fontId="1" type="noConversion"/>
  </si>
  <si>
    <t>김영순</t>
    <phoneticPr fontId="1" type="noConversion"/>
  </si>
  <si>
    <t>010-2772-0292</t>
    <phoneticPr fontId="1" type="noConversion"/>
  </si>
  <si>
    <t>경기도 안산시 원곡동 원선1로 61번지 
경남아너스빌 111동 2201호</t>
    <phoneticPr fontId="1" type="noConversion"/>
  </si>
  <si>
    <t>고병욱</t>
    <phoneticPr fontId="1" type="noConversion"/>
  </si>
  <si>
    <t>010-6648-4570</t>
    <phoneticPr fontId="1" type="noConversion"/>
  </si>
  <si>
    <t>충북 충주시 단월동 신촌마을 코스모스 201호</t>
    <phoneticPr fontId="1" type="noConversion"/>
  </si>
  <si>
    <t>김정미</t>
    <phoneticPr fontId="1" type="noConversion"/>
  </si>
  <si>
    <t>010-3749-1457</t>
    <phoneticPr fontId="1" type="noConversion"/>
  </si>
  <si>
    <t>경기도 안산시 월피동 486-10번지 303호</t>
    <phoneticPr fontId="1" type="noConversion"/>
  </si>
  <si>
    <t>백인숙</t>
    <phoneticPr fontId="1" type="noConversion"/>
  </si>
  <si>
    <t>010-6321-5730</t>
    <phoneticPr fontId="1" type="noConversion"/>
  </si>
  <si>
    <t>경기도 안산시 상록구 성포동 588번지
주공아파트 408동 1404호</t>
    <phoneticPr fontId="1" type="noConversion"/>
  </si>
  <si>
    <t>박영옥</t>
    <phoneticPr fontId="1" type="noConversion"/>
  </si>
  <si>
    <t>010-7747-6018</t>
    <phoneticPr fontId="1" type="noConversion"/>
  </si>
  <si>
    <t>경기도 안산시 상록구 사3동 1512번지
푸르지오6차 622동 201호</t>
    <phoneticPr fontId="1" type="noConversion"/>
  </si>
  <si>
    <t>이경혜</t>
    <phoneticPr fontId="1" type="noConversion"/>
  </si>
  <si>
    <t>010-4563-8123</t>
    <phoneticPr fontId="1" type="noConversion"/>
  </si>
  <si>
    <t>경기도 안산시 상록구 사2동 
현대2차아파트 404동 1306호</t>
    <phoneticPr fontId="1" type="noConversion"/>
  </si>
  <si>
    <t>양정효</t>
    <phoneticPr fontId="1" type="noConversion"/>
  </si>
  <si>
    <t>010-2760-9581</t>
    <phoneticPr fontId="1" type="noConversion"/>
  </si>
  <si>
    <t>경기도 안산시 고잔동 
주공아파트 7단지 709동 301호</t>
    <phoneticPr fontId="1" type="noConversion"/>
  </si>
  <si>
    <t>2014.11.8</t>
    <phoneticPr fontId="1" type="noConversion"/>
  </si>
  <si>
    <t>8차</t>
    <phoneticPr fontId="1" type="noConversion"/>
  </si>
  <si>
    <t>남세우</t>
    <phoneticPr fontId="1" type="noConversion"/>
  </si>
  <si>
    <t>010-5077-0556</t>
    <phoneticPr fontId="1" type="noConversion"/>
  </si>
  <si>
    <t>강원도 속초시 교동 현대2차아파트 201동 1004호</t>
    <phoneticPr fontId="1" type="noConversion"/>
  </si>
  <si>
    <t>김성철
010-6239-7088</t>
    <phoneticPr fontId="1" type="noConversion"/>
  </si>
  <si>
    <t>2014.11.9</t>
    <phoneticPr fontId="1" type="noConversion"/>
  </si>
  <si>
    <t>길형식</t>
    <phoneticPr fontId="1" type="noConversion"/>
  </si>
  <si>
    <t>010-5440-6481</t>
    <phoneticPr fontId="1" type="noConversion"/>
  </si>
  <si>
    <t>경기도 하남시 덕풍동 821
참아름아파트 411동 903호</t>
    <phoneticPr fontId="1" type="noConversion"/>
  </si>
  <si>
    <t>김옥경</t>
    <phoneticPr fontId="1" type="noConversion"/>
  </si>
  <si>
    <t>010-8920-3713</t>
    <phoneticPr fontId="1" type="noConversion"/>
  </si>
  <si>
    <t>충남 당진시 송악읍 반촌리 
명지아파트 101동 101호</t>
    <phoneticPr fontId="1" type="noConversion"/>
  </si>
  <si>
    <t>이소영</t>
    <phoneticPr fontId="1" type="noConversion"/>
  </si>
  <si>
    <t>010-2415-0190</t>
    <phoneticPr fontId="1" type="noConversion"/>
  </si>
  <si>
    <t>경기도 고양시 일산 서구 대화동 대화마을
양우파크타운 701동 404호</t>
    <phoneticPr fontId="1" type="noConversion"/>
  </si>
  <si>
    <t>010-3946-9211</t>
    <phoneticPr fontId="1" type="noConversion"/>
  </si>
  <si>
    <t>경기도 시흥시 은행동 대우아파트 302동 201호</t>
    <phoneticPr fontId="1" type="noConversion"/>
  </si>
  <si>
    <t>안상민</t>
    <phoneticPr fontId="1" type="noConversion"/>
  </si>
  <si>
    <t>010-9357-1696</t>
    <phoneticPr fontId="1" type="noConversion"/>
  </si>
  <si>
    <t>경북 구미시 시미동 165-25 디엑스엔티</t>
    <phoneticPr fontId="1" type="noConversion"/>
  </si>
  <si>
    <t>정민기</t>
    <phoneticPr fontId="1" type="noConversion"/>
  </si>
  <si>
    <t>010-9352-6770</t>
    <phoneticPr fontId="1" type="noConversion"/>
  </si>
  <si>
    <t>경북 구미시 옥계동 대백아파트 106동 701호</t>
    <phoneticPr fontId="1" type="noConversion"/>
  </si>
  <si>
    <t>류종례</t>
    <phoneticPr fontId="1" type="noConversion"/>
  </si>
  <si>
    <t>010-3819-9615</t>
    <phoneticPr fontId="1" type="noConversion"/>
  </si>
  <si>
    <t>경북 구미시 형곡동 170-1 삼우타운 705호</t>
    <phoneticPr fontId="1" type="noConversion"/>
  </si>
  <si>
    <t>김정인</t>
    <phoneticPr fontId="1" type="noConversion"/>
  </si>
  <si>
    <t>010-4435-3560</t>
    <phoneticPr fontId="1" type="noConversion"/>
  </si>
  <si>
    <t>경북 구미시 선산읍 동부리 469-2</t>
    <phoneticPr fontId="1" type="noConversion"/>
  </si>
  <si>
    <t>김준희</t>
    <phoneticPr fontId="1" type="noConversion"/>
  </si>
  <si>
    <t>010-5407-3654</t>
    <phoneticPr fontId="1" type="noConversion"/>
  </si>
  <si>
    <t>경북 울산시 남구 팔등로 85
신정 푸르지오 102동 1403호</t>
    <phoneticPr fontId="1" type="noConversion"/>
  </si>
  <si>
    <t>정은숙</t>
    <phoneticPr fontId="1" type="noConversion"/>
  </si>
  <si>
    <t>010-8831-5755</t>
    <phoneticPr fontId="1" type="noConversion"/>
  </si>
  <si>
    <t>광주광역시 북구 문흥동 우성아파트 102-107호</t>
    <phoneticPr fontId="1" type="noConversion"/>
  </si>
  <si>
    <t>2014.11.10</t>
    <phoneticPr fontId="1" type="noConversion"/>
  </si>
  <si>
    <t>조희승</t>
    <phoneticPr fontId="1" type="noConversion"/>
  </si>
  <si>
    <t>010-4012-2190</t>
    <phoneticPr fontId="1" type="noConversion"/>
  </si>
  <si>
    <t>경기도 김포시 풍무동 45번지 수행몰 2층 은혜교회</t>
    <phoneticPr fontId="1" type="noConversion"/>
  </si>
  <si>
    <t>김미애</t>
    <phoneticPr fontId="1" type="noConversion"/>
  </si>
  <si>
    <t>010-7603-4560</t>
    <phoneticPr fontId="1" type="noConversion"/>
  </si>
  <si>
    <t>경기도 시흥시 대야동 303-3호
진양아파트 나동 501호</t>
    <phoneticPr fontId="1" type="noConversion"/>
  </si>
  <si>
    <t>김영준</t>
    <phoneticPr fontId="1" type="noConversion"/>
  </si>
  <si>
    <t>010-8485-7865</t>
    <phoneticPr fontId="1" type="noConversion"/>
  </si>
  <si>
    <t>경기도 용인시 기흥구 갈산동 435-101번지 3층</t>
    <phoneticPr fontId="1" type="noConversion"/>
  </si>
  <si>
    <t>임혜원</t>
    <phoneticPr fontId="1" type="noConversion"/>
  </si>
  <si>
    <t>010-9961-2659</t>
    <phoneticPr fontId="1" type="noConversion"/>
  </si>
  <si>
    <t>경기도 김포시 고촌면 신곡동 청구아파트 104-1102호</t>
    <phoneticPr fontId="1" type="noConversion"/>
  </si>
  <si>
    <t>임규택
010-7410-7117</t>
    <phoneticPr fontId="1" type="noConversion"/>
  </si>
  <si>
    <t>임소영</t>
    <phoneticPr fontId="1" type="noConversion"/>
  </si>
  <si>
    <t>010-6282-6546</t>
    <phoneticPr fontId="1" type="noConversion"/>
  </si>
  <si>
    <t>경기도 여주시 하리 현대아파트 104-704</t>
    <phoneticPr fontId="1" type="noConversion"/>
  </si>
  <si>
    <t>임유정</t>
    <phoneticPr fontId="1" type="noConversion"/>
  </si>
  <si>
    <t>010-7410-7117</t>
    <phoneticPr fontId="1" type="noConversion"/>
  </si>
  <si>
    <t>서울시 도봉구 창동 주공아파트 323-504</t>
    <phoneticPr fontId="1" type="noConversion"/>
  </si>
  <si>
    <t>이상엽</t>
    <phoneticPr fontId="1" type="noConversion"/>
  </si>
  <si>
    <t>010-2440-1459</t>
    <phoneticPr fontId="1" type="noConversion"/>
  </si>
  <si>
    <t>전남 순천시 조례도 현대아파트 503동 2003호</t>
    <phoneticPr fontId="1" type="noConversion"/>
  </si>
  <si>
    <t>최경희
010-2929-6004</t>
    <phoneticPr fontId="1" type="noConversion"/>
  </si>
  <si>
    <t>2014.11.09</t>
    <phoneticPr fontId="1" type="noConversion"/>
  </si>
  <si>
    <t>최인영</t>
    <phoneticPr fontId="1" type="noConversion"/>
  </si>
  <si>
    <t>010-5348-9457</t>
    <phoneticPr fontId="1" type="noConversion"/>
  </si>
  <si>
    <t>충남 천안시 동남구 용곡동 
한라비발디 118동 702호</t>
    <phoneticPr fontId="1" type="noConversion"/>
  </si>
  <si>
    <t>김영옥
010-6243-0127</t>
    <phoneticPr fontId="1" type="noConversion"/>
  </si>
  <si>
    <t>2014.11.08</t>
    <phoneticPr fontId="1" type="noConversion"/>
  </si>
  <si>
    <t>2014.11.13</t>
    <phoneticPr fontId="1" type="noConversion"/>
  </si>
  <si>
    <t>김영미
010-2695-2953</t>
    <phoneticPr fontId="1" type="noConversion"/>
  </si>
  <si>
    <t>2014.11.11</t>
    <phoneticPr fontId="1" type="noConversion"/>
  </si>
  <si>
    <t>이현주</t>
    <phoneticPr fontId="1" type="noConversion"/>
  </si>
  <si>
    <t>010-5427-5385</t>
    <phoneticPr fontId="1" type="noConversion"/>
  </si>
  <si>
    <t>충남 천안시 서북구 충무로 124-24
현대아이파크 102-801</t>
    <phoneticPr fontId="1" type="noConversion"/>
  </si>
  <si>
    <t>2014.11.11</t>
    <phoneticPr fontId="1" type="noConversion"/>
  </si>
  <si>
    <t>2014.11.13</t>
    <phoneticPr fontId="1" type="noConversion"/>
  </si>
  <si>
    <t>최인영</t>
    <phoneticPr fontId="1" type="noConversion"/>
  </si>
  <si>
    <t>손희자</t>
    <phoneticPr fontId="1" type="noConversion"/>
  </si>
  <si>
    <t>010-8830-4330</t>
    <phoneticPr fontId="1" type="noConversion"/>
  </si>
  <si>
    <t>충남 청양군 화성면 농암리 537번지</t>
    <phoneticPr fontId="1" type="noConversion"/>
  </si>
  <si>
    <t>김윤수</t>
    <phoneticPr fontId="1" type="noConversion"/>
  </si>
  <si>
    <t>010-2538-1563</t>
    <phoneticPr fontId="1" type="noConversion"/>
  </si>
  <si>
    <t>서울시 동작구 사당3동 219-31번지 하나빌라 501호</t>
    <phoneticPr fontId="1" type="noConversion"/>
  </si>
  <si>
    <t>김성철
010-6239-7088</t>
    <phoneticPr fontId="1" type="noConversion"/>
  </si>
  <si>
    <t>2014.11.16</t>
    <phoneticPr fontId="1" type="noConversion"/>
  </si>
  <si>
    <t>김민희</t>
    <phoneticPr fontId="1" type="noConversion"/>
  </si>
  <si>
    <t>010-9013-2657</t>
    <phoneticPr fontId="1" type="noConversion"/>
  </si>
  <si>
    <t xml:space="preserve">충남 천안시 서북구 충무로 93 
쌍용역 푸르지오104동 1102호 </t>
    <phoneticPr fontId="1" type="noConversion"/>
  </si>
  <si>
    <t>2014.11.19</t>
    <phoneticPr fontId="1" type="noConversion"/>
  </si>
  <si>
    <t>신교철</t>
    <phoneticPr fontId="1" type="noConversion"/>
  </si>
  <si>
    <t>010-2394-1506</t>
    <phoneticPr fontId="1" type="noConversion"/>
  </si>
  <si>
    <t>충남 천안시 쌍용동 
현대아이파트 홈타운 110동1001호</t>
    <phoneticPr fontId="1" type="noConversion"/>
  </si>
  <si>
    <t>신화수</t>
    <phoneticPr fontId="1" type="noConversion"/>
  </si>
  <si>
    <t>010-5288-4866</t>
    <phoneticPr fontId="1" type="noConversion"/>
  </si>
  <si>
    <t>충남 천안시 동남구 신방동 74-24
정원빌딩3층 노개명수학학원</t>
    <phoneticPr fontId="1" type="noConversion"/>
  </si>
  <si>
    <t>김강환
(성우tic)</t>
    <phoneticPr fontId="1" type="noConversion"/>
  </si>
  <si>
    <t>010-2403-1687</t>
    <phoneticPr fontId="1" type="noConversion"/>
  </si>
  <si>
    <t>충남 천안시 동남구 신방동 
향촌현대아파트 302동 303호</t>
    <phoneticPr fontId="1" type="noConversion"/>
  </si>
  <si>
    <t>배미옥</t>
    <phoneticPr fontId="1" type="noConversion"/>
  </si>
  <si>
    <t>010-2288-8331</t>
    <phoneticPr fontId="1" type="noConversion"/>
  </si>
  <si>
    <t xml:space="preserve">충남 보령시 성주산로 77 
보령시청 주민생활지원과 </t>
    <phoneticPr fontId="1" type="noConversion"/>
  </si>
  <si>
    <t>신화수
010-5288-4866</t>
    <phoneticPr fontId="1" type="noConversion"/>
  </si>
  <si>
    <t>2014.11.13</t>
    <phoneticPr fontId="1" type="noConversion"/>
  </si>
  <si>
    <t>2014.11.19</t>
    <phoneticPr fontId="1" type="noConversion"/>
  </si>
  <si>
    <t>이현옥</t>
    <phoneticPr fontId="1" type="noConversion"/>
  </si>
  <si>
    <t>010-5067-3794</t>
    <phoneticPr fontId="1" type="noConversion"/>
  </si>
  <si>
    <t>충남 아산시 배방읍 장재리
휴먼시아 203동 502호</t>
    <phoneticPr fontId="1" type="noConversion"/>
  </si>
  <si>
    <t>김영미
010-2695-2953</t>
    <phoneticPr fontId="1" type="noConversion"/>
  </si>
  <si>
    <t>2014.11.18</t>
    <phoneticPr fontId="1" type="noConversion"/>
  </si>
  <si>
    <t>김혜숙</t>
    <phoneticPr fontId="1" type="noConversion"/>
  </si>
  <si>
    <t>010-5203-2565</t>
    <phoneticPr fontId="1" type="noConversion"/>
  </si>
  <si>
    <t>경남 사천시 정동면 화암리길 50
상균관유치원</t>
    <phoneticPr fontId="1" type="noConversion"/>
  </si>
  <si>
    <t>송희자
010-6363-8436</t>
    <phoneticPr fontId="1" type="noConversion"/>
  </si>
  <si>
    <t>최진희</t>
    <phoneticPr fontId="1" type="noConversion"/>
  </si>
  <si>
    <t>010-9854-6905</t>
    <phoneticPr fontId="1" type="noConversion"/>
  </si>
  <si>
    <t>경기도 화성시 석우동 예당마을
푸르지오아파트 107동 2404호</t>
    <phoneticPr fontId="1" type="noConversion"/>
  </si>
  <si>
    <t>김성철
010-6239-7088</t>
    <phoneticPr fontId="1" type="noConversion"/>
  </si>
  <si>
    <t>한상숙</t>
    <phoneticPr fontId="1" type="noConversion"/>
  </si>
  <si>
    <t>010-6412-9915</t>
    <phoneticPr fontId="1" type="noConversion"/>
  </si>
  <si>
    <t>서울시 용산구 효창동 
효창파크 푸르지오 101동 1201호</t>
    <phoneticPr fontId="1" type="noConversion"/>
  </si>
  <si>
    <t>최진희
010-9854-6905</t>
    <phoneticPr fontId="1" type="noConversion"/>
  </si>
  <si>
    <t>관광협회장(전 과장)…… 10kg</t>
    <phoneticPr fontId="1" type="noConversion"/>
  </si>
  <si>
    <t>선물
(10kg)</t>
    <phoneticPr fontId="1" type="noConversion"/>
  </si>
  <si>
    <t>고광훈
010-6261-0928</t>
    <phoneticPr fontId="1" type="noConversion"/>
  </si>
  <si>
    <t>조인숙</t>
    <phoneticPr fontId="1" type="noConversion"/>
  </si>
  <si>
    <t>2014.11.13</t>
    <phoneticPr fontId="1" type="noConversion"/>
  </si>
  <si>
    <t>2014.11.16</t>
    <phoneticPr fontId="1" type="noConversion"/>
  </si>
  <si>
    <t>2014.11.17</t>
    <phoneticPr fontId="1" type="noConversion"/>
  </si>
  <si>
    <t>2014.11.9</t>
    <phoneticPr fontId="1" type="noConversion"/>
  </si>
  <si>
    <t>2014.11.10</t>
    <phoneticPr fontId="1" type="noConversion"/>
  </si>
  <si>
    <t>서울시 양천구 신월동 남부순환로 73길 14-1  세광주택 402호</t>
    <phoneticPr fontId="1" type="noConversion"/>
  </si>
  <si>
    <t>1004모임</t>
    <phoneticPr fontId="1" type="noConversion"/>
  </si>
  <si>
    <t>조인숙
010-6260-1260</t>
    <phoneticPr fontId="1" type="noConversion"/>
  </si>
  <si>
    <t>경기도 오산시 원동 888번지  대림이편한세상아파트 1단지 109동 1803호</t>
    <phoneticPr fontId="1" type="noConversion"/>
  </si>
  <si>
    <t xml:space="preserve">경기도 수원시 장안구 경수대로 908번길 9-5
덕수빌라 지층 2호 </t>
    <phoneticPr fontId="1" type="noConversion"/>
  </si>
  <si>
    <t xml:space="preserve">경기도 수원시 장안구 경수대로 908번길 9-5 덕수빌라 지층 2호  </t>
    <phoneticPr fontId="1" type="noConversion"/>
  </si>
  <si>
    <t>최원숙</t>
    <phoneticPr fontId="1" type="noConversion"/>
  </si>
  <si>
    <t>010-2303-9629</t>
    <phoneticPr fontId="1" type="noConversion"/>
  </si>
  <si>
    <t>안수환</t>
    <phoneticPr fontId="1" type="noConversion"/>
  </si>
  <si>
    <t>010-4377-6617</t>
    <phoneticPr fontId="1" type="noConversion"/>
  </si>
  <si>
    <t>서기원</t>
    <phoneticPr fontId="1" type="noConversion"/>
  </si>
  <si>
    <t>010-4211-8938</t>
    <phoneticPr fontId="1" type="noConversion"/>
  </si>
  <si>
    <t>강금섭</t>
    <phoneticPr fontId="1" type="noConversion"/>
  </si>
  <si>
    <t>010-9470-9069</t>
    <phoneticPr fontId="1" type="noConversion"/>
  </si>
  <si>
    <t>전병화</t>
    <phoneticPr fontId="1" type="noConversion"/>
  </si>
  <si>
    <t>010-5248-5603
010-8311-2177</t>
    <phoneticPr fontId="1" type="noConversion"/>
  </si>
  <si>
    <t>손훈만</t>
    <phoneticPr fontId="1" type="noConversion"/>
  </si>
  <si>
    <t>010-3728-7131</t>
    <phoneticPr fontId="1" type="noConversion"/>
  </si>
  <si>
    <t>한희옥</t>
    <phoneticPr fontId="1" type="noConversion"/>
  </si>
  <si>
    <t>010-5313-5629
02-716-4424</t>
    <phoneticPr fontId="1" type="noConversion"/>
  </si>
  <si>
    <t>서울시 송파구 송파동 28-13  401호</t>
    <phoneticPr fontId="1" type="noConversion"/>
  </si>
  <si>
    <t>서울시 종로구 안의동 48-2  
효성주얼리시티 A동 1701호</t>
    <phoneticPr fontId="1" type="noConversion"/>
  </si>
  <si>
    <t>서울시 성북구 장월로12길 41-1</t>
    <phoneticPr fontId="1" type="noConversion"/>
  </si>
  <si>
    <t>서울시 양천구 목5동 목동아파트 327-402</t>
    <phoneticPr fontId="1" type="noConversion"/>
  </si>
  <si>
    <t>서울시 도봉구 쌍문동1-719
현대아파트 103-1008</t>
    <phoneticPr fontId="1" type="noConversion"/>
  </si>
  <si>
    <t>서울시 용산구 효창원로 13길 38
원효초등학교</t>
    <phoneticPr fontId="1" type="noConversion"/>
  </si>
  <si>
    <t>서울시 강남구 광평로 280
수성동 로즈데일 1904호</t>
    <phoneticPr fontId="1" type="noConversion"/>
  </si>
  <si>
    <t>김강환
010-2403-1687</t>
    <phoneticPr fontId="1" type="noConversion"/>
  </si>
  <si>
    <t>2014.11.24</t>
    <phoneticPr fontId="1" type="noConversion"/>
  </si>
  <si>
    <t>전동지</t>
    <phoneticPr fontId="1" type="noConversion"/>
  </si>
  <si>
    <t>천지영</t>
    <phoneticPr fontId="1" type="noConversion"/>
  </si>
  <si>
    <t>010-6688-1811</t>
    <phoneticPr fontId="1" type="noConversion"/>
  </si>
  <si>
    <t>010-4354-4449</t>
    <phoneticPr fontId="1" type="noConversion"/>
  </si>
  <si>
    <t>경기도 안산시 단원구 광덕2로 121번지
고잔동 푸르지오5차 503동 1506호</t>
    <phoneticPr fontId="1" type="noConversion"/>
  </si>
  <si>
    <t>인천광역시 남동구 서창 남순환로 201번지
LH8단지 806동 1302호</t>
    <phoneticPr fontId="1" type="noConversion"/>
  </si>
  <si>
    <t>박양자
010-2355-4570</t>
    <phoneticPr fontId="1" type="noConversion"/>
  </si>
  <si>
    <t>박배근</t>
    <phoneticPr fontId="1" type="noConversion"/>
  </si>
  <si>
    <t>010-2639-6564</t>
    <phoneticPr fontId="1" type="noConversion"/>
  </si>
  <si>
    <t>서울시 강남구 역삼동 740-12  401호</t>
    <phoneticPr fontId="1" type="noConversion"/>
  </si>
  <si>
    <t>이기만</t>
    <phoneticPr fontId="1" type="noConversion"/>
  </si>
  <si>
    <t>011-9870-0562</t>
    <phoneticPr fontId="1" type="noConversion"/>
  </si>
  <si>
    <t>서울시 강남구 역삼동 701
공무원연금관리공단 정보지원실</t>
    <phoneticPr fontId="1" type="noConversion"/>
  </si>
  <si>
    <t>이아영</t>
    <phoneticPr fontId="1" type="noConversion"/>
  </si>
  <si>
    <t>010-6632-1723</t>
    <phoneticPr fontId="1" type="noConversion"/>
  </si>
  <si>
    <t>전북 남원시 시청로 60길
남원시청 여성가족과</t>
    <phoneticPr fontId="1" type="noConversion"/>
  </si>
  <si>
    <t>송찬숙</t>
    <phoneticPr fontId="1" type="noConversion"/>
  </si>
  <si>
    <t>010-5558-6839</t>
    <phoneticPr fontId="1" type="noConversion"/>
  </si>
  <si>
    <t>경기도 수원시 영통구 영통2동 290번길 
신나무실 5단지 518동 1202호</t>
    <phoneticPr fontId="1" type="noConversion"/>
  </si>
  <si>
    <t>문일곤</t>
    <phoneticPr fontId="1" type="noConversion"/>
  </si>
  <si>
    <t>010-2650-4750</t>
    <phoneticPr fontId="1" type="noConversion"/>
  </si>
  <si>
    <t>서울시 종로구 세종대로 209
인사혁신처 연금복지과</t>
    <phoneticPr fontId="1" type="noConversion"/>
  </si>
  <si>
    <t>윤종기(김영아)
010-9022-4388</t>
    <phoneticPr fontId="1" type="noConversion"/>
  </si>
  <si>
    <t>12차</t>
    <phoneticPr fontId="1" type="noConversion"/>
  </si>
  <si>
    <t>인천광역시 남동구 서창 남순환로 201번지 LH8단지 806동 1302호</t>
    <phoneticPr fontId="1" type="noConversion"/>
  </si>
  <si>
    <t>2014.11.23</t>
    <phoneticPr fontId="1" type="noConversion"/>
  </si>
  <si>
    <t>10차</t>
    <phoneticPr fontId="1" type="noConversion"/>
  </si>
  <si>
    <t>이현찬</t>
    <phoneticPr fontId="1" type="noConversion"/>
  </si>
  <si>
    <t>010-9247-3928</t>
    <phoneticPr fontId="1" type="noConversion"/>
  </si>
  <si>
    <t>김영미
010-2695-2953</t>
    <phoneticPr fontId="1" type="noConversion"/>
  </si>
  <si>
    <t>선물</t>
    <phoneticPr fontId="1" type="noConversion"/>
  </si>
  <si>
    <t>2014.11.25</t>
    <phoneticPr fontId="1" type="noConversion"/>
  </si>
  <si>
    <t>2014.11.21</t>
    <phoneticPr fontId="1" type="noConversion"/>
  </si>
  <si>
    <t>2014.11.24</t>
  </si>
  <si>
    <t>2014.11.25</t>
    <phoneticPr fontId="1" type="noConversion"/>
  </si>
  <si>
    <t>김정미</t>
    <phoneticPr fontId="1" type="noConversion"/>
  </si>
  <si>
    <t>010-3749-1457</t>
    <phoneticPr fontId="1" type="noConversion"/>
  </si>
  <si>
    <t>박양자
010-2355-4570</t>
    <phoneticPr fontId="1" type="noConversion"/>
  </si>
  <si>
    <t>2014.11.21</t>
    <phoneticPr fontId="1" type="noConversion"/>
  </si>
  <si>
    <t>경기도 안산시 월피동 486-10번지 303호</t>
    <phoneticPr fontId="1" type="noConversion"/>
  </si>
  <si>
    <t>박양자
010-2355-4570</t>
    <phoneticPr fontId="1" type="noConversion"/>
  </si>
  <si>
    <t>김영순</t>
    <phoneticPr fontId="1" type="noConversion"/>
  </si>
  <si>
    <t>010-3946-9211</t>
    <phoneticPr fontId="1" type="noConversion"/>
  </si>
  <si>
    <t>경기도 시흥시 은행동 
대우아파트 302동 201호</t>
    <phoneticPr fontId="1" type="noConversion"/>
  </si>
  <si>
    <t>추가</t>
    <phoneticPr fontId="1" type="noConversion"/>
  </si>
  <si>
    <t>정현미</t>
    <phoneticPr fontId="1" type="noConversion"/>
  </si>
  <si>
    <t>010-2600-8148</t>
    <phoneticPr fontId="1" type="noConversion"/>
  </si>
  <si>
    <t>충남 보령시 구시7길 77
대천동 신중앙아파트 A동 302호</t>
    <phoneticPr fontId="1" type="noConversion"/>
  </si>
  <si>
    <t>유지연</t>
    <phoneticPr fontId="1" type="noConversion"/>
  </si>
  <si>
    <t>이은경</t>
    <phoneticPr fontId="1" type="noConversion"/>
  </si>
  <si>
    <t>오윤철</t>
    <phoneticPr fontId="1" type="noConversion"/>
  </si>
  <si>
    <t>010-5102-3746</t>
    <phoneticPr fontId="1" type="noConversion"/>
  </si>
  <si>
    <t>010-8311-6965</t>
    <phoneticPr fontId="1" type="noConversion"/>
  </si>
  <si>
    <t>010-3288-3567</t>
    <phoneticPr fontId="1" type="noConversion"/>
  </si>
  <si>
    <t>경기도 파주시 대곳길 246-38
㈜우신레미콘</t>
    <phoneticPr fontId="1" type="noConversion"/>
  </si>
  <si>
    <t>서울시 강동구 천호2동 336-6,  201호</t>
    <phoneticPr fontId="1" type="noConversion"/>
  </si>
  <si>
    <t>2014.11.23</t>
    <phoneticPr fontId="1" type="noConversion"/>
  </si>
  <si>
    <t>한금실
010-4077-7219</t>
    <phoneticPr fontId="1" type="noConversion"/>
  </si>
  <si>
    <t>2차</t>
  </si>
  <si>
    <t>5차</t>
    <phoneticPr fontId="1" type="noConversion"/>
  </si>
  <si>
    <t>6차</t>
    <phoneticPr fontId="1" type="noConversion"/>
  </si>
  <si>
    <t>6차</t>
    <phoneticPr fontId="1" type="noConversion"/>
  </si>
  <si>
    <t>9차</t>
    <phoneticPr fontId="1" type="noConversion"/>
  </si>
  <si>
    <t>한기옥</t>
    <phoneticPr fontId="1" type="noConversion"/>
  </si>
  <si>
    <t>010-8825-1853</t>
    <phoneticPr fontId="1" type="noConversion"/>
  </si>
  <si>
    <t>서울시 강남구 개포4동 1164-7 
아람손프라자 1층 킨더가르텐</t>
    <phoneticPr fontId="1" type="noConversion"/>
  </si>
  <si>
    <t>강연수
010-2088-1480</t>
    <phoneticPr fontId="1" type="noConversion"/>
  </si>
  <si>
    <t>민현지</t>
    <phoneticPr fontId="1" type="noConversion"/>
  </si>
  <si>
    <t>010-5374-3369</t>
    <phoneticPr fontId="1" type="noConversion"/>
  </si>
  <si>
    <t>강원도 삼척시 당저동 13-14</t>
    <phoneticPr fontId="1" type="noConversion"/>
  </si>
  <si>
    <t>강연수</t>
    <phoneticPr fontId="1" type="noConversion"/>
  </si>
  <si>
    <t>010-2088-1480</t>
    <phoneticPr fontId="1" type="noConversion"/>
  </si>
  <si>
    <t>서울시 서초구 양재2동 401-2 
현대빌라트 402호</t>
    <phoneticPr fontId="1" type="noConversion"/>
  </si>
  <si>
    <t>이봉진</t>
    <phoneticPr fontId="1" type="noConversion"/>
  </si>
  <si>
    <t>010-6471-4043</t>
    <phoneticPr fontId="1" type="noConversion"/>
  </si>
  <si>
    <t>충청남도 아산시 배방읍 
용연마을 휴먼시아 201동 2303호</t>
    <phoneticPr fontId="1" type="noConversion"/>
  </si>
  <si>
    <t>최인영
010-5348-9457</t>
    <phoneticPr fontId="1" type="noConversion"/>
  </si>
  <si>
    <t>이선희</t>
    <phoneticPr fontId="1" type="noConversion"/>
  </si>
  <si>
    <t>곽영신</t>
    <phoneticPr fontId="1" type="noConversion"/>
  </si>
  <si>
    <t>010-5390-6403</t>
    <phoneticPr fontId="1" type="noConversion"/>
  </si>
  <si>
    <t>충남 천안시 동남구 서부대로 257번지
신방동 대주피오레아파트 102/1106호</t>
    <phoneticPr fontId="1" type="noConversion"/>
  </si>
  <si>
    <t>이선희
010-5066-3042</t>
    <phoneticPr fontId="1" type="noConversion"/>
  </si>
  <si>
    <t>이미숙</t>
    <phoneticPr fontId="1" type="noConversion"/>
  </si>
  <si>
    <t>010-9428-3907</t>
    <phoneticPr fontId="1" type="noConversion"/>
  </si>
  <si>
    <t xml:space="preserve">천안시 서북구 미라15길 24 
쌍용동 대우파워아파트 104동 801호 </t>
    <phoneticPr fontId="1" type="noConversion"/>
  </si>
  <si>
    <t>010-5066-3042</t>
    <phoneticPr fontId="1" type="noConversion"/>
  </si>
  <si>
    <t>천안시 동남구 일봉로 20,
신방동 성지새말아파트 201동 1801호</t>
    <phoneticPr fontId="1" type="noConversion"/>
  </si>
  <si>
    <t>010-238-8431</t>
    <phoneticPr fontId="1" type="noConversion"/>
  </si>
  <si>
    <t>경북 예천군 용문면 방송리 241번지</t>
    <phoneticPr fontId="1" type="noConversion"/>
  </si>
  <si>
    <t>2014.11.26</t>
    <phoneticPr fontId="1" type="noConversion"/>
  </si>
  <si>
    <t>조흥규</t>
    <phoneticPr fontId="1" type="noConversion"/>
  </si>
  <si>
    <t>조흥규</t>
    <phoneticPr fontId="1" type="noConversion"/>
  </si>
  <si>
    <t>김성귀</t>
    <phoneticPr fontId="1" type="noConversion"/>
  </si>
  <si>
    <t>010-5451-7263</t>
    <phoneticPr fontId="1" type="noConversion"/>
  </si>
  <si>
    <t xml:space="preserve">경남 김해시 한림면 김해대로974번길 198
김해상록골프장 </t>
    <phoneticPr fontId="1" type="noConversion"/>
  </si>
  <si>
    <t>송도영</t>
    <phoneticPr fontId="1" type="noConversion"/>
  </si>
  <si>
    <t>010-2286-5516</t>
    <phoneticPr fontId="1" type="noConversion"/>
  </si>
  <si>
    <t>서울시 강남구 언주로 508
공무원연금공단 연금연구소</t>
    <phoneticPr fontId="1" type="noConversion"/>
  </si>
  <si>
    <t>황규철</t>
    <phoneticPr fontId="1" type="noConversion"/>
  </si>
  <si>
    <t>010-8770-2100</t>
    <phoneticPr fontId="1" type="noConversion"/>
  </si>
  <si>
    <t>전북 전주시 완산구 효자로 225
전북도청 문화유산과</t>
    <phoneticPr fontId="1" type="noConversion"/>
  </si>
  <si>
    <t>권홍집</t>
    <phoneticPr fontId="1" type="noConversion"/>
  </si>
  <si>
    <t>010-2102-2833</t>
    <phoneticPr fontId="1" type="noConversion"/>
  </si>
  <si>
    <t>대전시 서구 둔산중로 8
공무원연금공단 대전지부</t>
    <phoneticPr fontId="1" type="noConversion"/>
  </si>
  <si>
    <t>윤종기(김영아)
010-9022-4388</t>
    <phoneticPr fontId="1" type="noConversion"/>
  </si>
  <si>
    <t>12차</t>
  </si>
  <si>
    <t>2014.11.26</t>
    <phoneticPr fontId="1" type="noConversion"/>
  </si>
  <si>
    <t>김미경</t>
    <phoneticPr fontId="1" type="noConversion"/>
  </si>
  <si>
    <t>010-5592-1964</t>
    <phoneticPr fontId="1" type="noConversion"/>
  </si>
  <si>
    <t>오춘성</t>
    <phoneticPr fontId="1" type="noConversion"/>
  </si>
  <si>
    <t>010-2761-0787</t>
    <phoneticPr fontId="1" type="noConversion"/>
  </si>
  <si>
    <t>경기도 오산시 원동 888번지 
대림이편한세상아파트 1단지 109동 1803호</t>
    <phoneticPr fontId="1" type="noConversion"/>
  </si>
  <si>
    <t>이현찬
010-9247-3928</t>
    <phoneticPr fontId="1" type="noConversion"/>
  </si>
  <si>
    <t>2014.11.21</t>
    <phoneticPr fontId="1" type="noConversion"/>
  </si>
  <si>
    <t>권정화</t>
    <phoneticPr fontId="1" type="noConversion"/>
  </si>
  <si>
    <t>010-9984-1626</t>
    <phoneticPr fontId="1" type="noConversion"/>
  </si>
  <si>
    <t>경기도 안양시 만안구 석수동
대주피오레  102동 1301호</t>
    <phoneticPr fontId="1" type="noConversion"/>
  </si>
  <si>
    <t>장성안</t>
    <phoneticPr fontId="1" type="noConversion"/>
  </si>
  <si>
    <t>010-4722-5701</t>
    <phoneticPr fontId="1" type="noConversion"/>
  </si>
  <si>
    <t>경기도 안양시 동안구 평촌동 
향촌롯데아파트 308동 1501호</t>
    <phoneticPr fontId="1" type="noConversion"/>
  </si>
  <si>
    <t>권정현</t>
    <phoneticPr fontId="1" type="noConversion"/>
  </si>
  <si>
    <t>010-6828-2895</t>
    <phoneticPr fontId="1" type="noConversion"/>
  </si>
  <si>
    <t>서울시 구로구 고척1동 산업인아파트 8동 108호</t>
    <phoneticPr fontId="1" type="noConversion"/>
  </si>
  <si>
    <t>최문환</t>
    <phoneticPr fontId="1" type="noConversion"/>
  </si>
  <si>
    <t>010-7369-8624</t>
    <phoneticPr fontId="1" type="noConversion"/>
  </si>
  <si>
    <t>경기도 고양시 덕양구 행신동 
샘터마을1단지 107동 201호</t>
    <phoneticPr fontId="1" type="noConversion"/>
  </si>
  <si>
    <t>이현남</t>
    <phoneticPr fontId="1" type="noConversion"/>
  </si>
  <si>
    <t>010-9514-0764</t>
    <phoneticPr fontId="1" type="noConversion"/>
  </si>
  <si>
    <t>서울시 노원구 상계6,7동 주공아파트 624동 1206호</t>
    <phoneticPr fontId="1" type="noConversion"/>
  </si>
  <si>
    <t>이미경</t>
    <phoneticPr fontId="1" type="noConversion"/>
  </si>
  <si>
    <t>010-2362-1746</t>
    <phoneticPr fontId="1" type="noConversion"/>
  </si>
  <si>
    <t>인천광역시 남구 주안1동 주안역 지하상가 157호</t>
    <phoneticPr fontId="1" type="noConversion"/>
  </si>
  <si>
    <t>김성철
010-6239-7088</t>
    <phoneticPr fontId="1" type="noConversion"/>
  </si>
  <si>
    <t>2014.11.21</t>
    <phoneticPr fontId="1" type="noConversion"/>
  </si>
  <si>
    <t>추가</t>
    <phoneticPr fontId="1" type="noConversion"/>
  </si>
  <si>
    <t>이경희</t>
    <phoneticPr fontId="1" type="noConversion"/>
  </si>
  <si>
    <t>010-5652-1470</t>
    <phoneticPr fontId="1" type="noConversion"/>
  </si>
  <si>
    <t>전남 여수시 광무동 럭키아파트 6동 1103호</t>
    <phoneticPr fontId="1" type="noConversion"/>
  </si>
  <si>
    <t>이용현</t>
    <phoneticPr fontId="1" type="noConversion"/>
  </si>
  <si>
    <t>010-7920-1470</t>
    <phoneticPr fontId="1" type="noConversion"/>
  </si>
  <si>
    <t>전남 진도군 고군면 오일시 1길 59 2층 6호(오일빌라)</t>
    <phoneticPr fontId="1" type="noConversion"/>
  </si>
  <si>
    <t>이경희
010-5652-1470</t>
    <phoneticPr fontId="1" type="noConversion"/>
  </si>
  <si>
    <t>송세희</t>
    <phoneticPr fontId="1" type="noConversion"/>
  </si>
  <si>
    <t>010-8830-7460</t>
    <phoneticPr fontId="1" type="noConversion"/>
  </si>
  <si>
    <t>전남 진도군 고군면 오일시 1길 26-6
무지개지역아동센타</t>
    <phoneticPr fontId="1" type="noConversion"/>
  </si>
  <si>
    <t>박현정</t>
    <phoneticPr fontId="1" type="noConversion"/>
  </si>
  <si>
    <t>010-2010-6088</t>
    <phoneticPr fontId="1" type="noConversion"/>
  </si>
  <si>
    <t>경기도 평택시 지제동 704-6번지</t>
    <phoneticPr fontId="1" type="noConversion"/>
  </si>
  <si>
    <t>정영훈</t>
    <phoneticPr fontId="1" type="noConversion"/>
  </si>
  <si>
    <t>010-9560-1188</t>
    <phoneticPr fontId="1" type="noConversion"/>
  </si>
  <si>
    <t>인천광역시 남구 주안5동 1389 ㈜프린피아</t>
    <phoneticPr fontId="1" type="noConversion"/>
  </si>
  <si>
    <t>홍순남</t>
    <phoneticPr fontId="1" type="noConversion"/>
  </si>
  <si>
    <t>010-2466-2494</t>
    <phoneticPr fontId="1" type="noConversion"/>
  </si>
  <si>
    <t>경기도 성남시 분당구 이매동 
아름마을 두산 418-1804</t>
    <phoneticPr fontId="1" type="noConversion"/>
  </si>
  <si>
    <t>김민경</t>
    <phoneticPr fontId="1" type="noConversion"/>
  </si>
  <si>
    <t>010-6205-6565</t>
    <phoneticPr fontId="1" type="noConversion"/>
  </si>
  <si>
    <t>서울시 관악구 미성동 739번지
뉴서울아파트 가동 108호</t>
    <phoneticPr fontId="1" type="noConversion"/>
  </si>
  <si>
    <t>김윤수
010-2538-1563</t>
    <phoneticPr fontId="1" type="noConversion"/>
  </si>
  <si>
    <t>정선아</t>
    <phoneticPr fontId="1" type="noConversion"/>
  </si>
  <si>
    <t>010-3204-2850</t>
    <phoneticPr fontId="1" type="noConversion"/>
  </si>
  <si>
    <t>경기도 시흥시 하상동 대우2차아파트 314동 101호</t>
    <phoneticPr fontId="1" type="noConversion"/>
  </si>
  <si>
    <t>9차</t>
    <phoneticPr fontId="1" type="noConversion"/>
  </si>
  <si>
    <t>김영순</t>
    <phoneticPr fontId="1" type="noConversion"/>
  </si>
  <si>
    <t>010-3946-9211</t>
    <phoneticPr fontId="1" type="noConversion"/>
  </si>
  <si>
    <t>2014.11.23</t>
    <phoneticPr fontId="1" type="noConversion"/>
  </si>
  <si>
    <t>추가</t>
    <phoneticPr fontId="1" type="noConversion"/>
  </si>
  <si>
    <t>정현미</t>
    <phoneticPr fontId="1" type="noConversion"/>
  </si>
  <si>
    <t>010-2600-8148</t>
    <phoneticPr fontId="1" type="noConversion"/>
  </si>
  <si>
    <t>충남 보령시 구시7길 77
대천동 신중앙아파트 A동 302호</t>
    <phoneticPr fontId="1" type="noConversion"/>
  </si>
  <si>
    <t>유지연</t>
    <phoneticPr fontId="1" type="noConversion"/>
  </si>
  <si>
    <t>010-5102-3746</t>
    <phoneticPr fontId="1" type="noConversion"/>
  </si>
  <si>
    <t>서울시 마포구 백범로 239  102동 303호
신공덕동 E-편한세상아파트</t>
    <phoneticPr fontId="1" type="noConversion"/>
  </si>
  <si>
    <t>이은경</t>
    <phoneticPr fontId="1" type="noConversion"/>
  </si>
  <si>
    <t>010-8311-6965</t>
    <phoneticPr fontId="1" type="noConversion"/>
  </si>
  <si>
    <t>서울시 강동구 천호2동 336-6,  201호</t>
    <phoneticPr fontId="1" type="noConversion"/>
  </si>
  <si>
    <t>한금실
010-4077-7219</t>
    <phoneticPr fontId="1" type="noConversion"/>
  </si>
  <si>
    <t>오윤철</t>
    <phoneticPr fontId="1" type="noConversion"/>
  </si>
  <si>
    <t>010-3288-3567</t>
    <phoneticPr fontId="1" type="noConversion"/>
  </si>
  <si>
    <t>경기도 파주시 대곳길 246-38
㈜우신레미콘</t>
    <phoneticPr fontId="1" type="noConversion"/>
  </si>
  <si>
    <t>3차</t>
    <phoneticPr fontId="1" type="noConversion"/>
  </si>
  <si>
    <t>최인영</t>
    <phoneticPr fontId="1" type="noConversion"/>
  </si>
  <si>
    <t>010-5348-9457</t>
    <phoneticPr fontId="1" type="noConversion"/>
  </si>
  <si>
    <t>충남 천안시 동남구 용곡동 
한라비발디 118동 702호</t>
    <phoneticPr fontId="1" type="noConversion"/>
  </si>
  <si>
    <t>김영미
010-2695-2953</t>
    <phoneticPr fontId="1" type="noConversion"/>
  </si>
  <si>
    <t>선물</t>
    <phoneticPr fontId="1" type="noConversion"/>
  </si>
  <si>
    <t>2014.11.19</t>
    <phoneticPr fontId="1" type="noConversion"/>
  </si>
  <si>
    <t>김성도</t>
    <phoneticPr fontId="1" type="noConversion"/>
  </si>
  <si>
    <t>관광협회장(전 과장)</t>
    <phoneticPr fontId="1" type="noConversion"/>
  </si>
  <si>
    <t>박양자</t>
    <phoneticPr fontId="1" type="noConversion"/>
  </si>
  <si>
    <t>010-2355-4570</t>
    <phoneticPr fontId="1" type="noConversion"/>
  </si>
  <si>
    <t>경기도 안산시 상록구 월피동 146번지
208동 1206호 (월피주공 2단지)</t>
    <phoneticPr fontId="1" type="noConversion"/>
  </si>
  <si>
    <t>1차</t>
    <phoneticPr fontId="1" type="noConversion"/>
  </si>
  <si>
    <t>김성철</t>
    <phoneticPr fontId="1" type="noConversion"/>
  </si>
  <si>
    <t>010-6239-7088</t>
    <phoneticPr fontId="1" type="noConversion"/>
  </si>
  <si>
    <t>2014.10.29</t>
    <phoneticPr fontId="1" type="noConversion"/>
  </si>
  <si>
    <t>2014.11.11</t>
    <phoneticPr fontId="1" type="noConversion"/>
  </si>
  <si>
    <t>윤종기
010-9022-4388</t>
    <phoneticPr fontId="1" type="noConversion"/>
  </si>
  <si>
    <t>2014.11.7</t>
    <phoneticPr fontId="1" type="noConversion"/>
  </si>
  <si>
    <t>13차</t>
    <phoneticPr fontId="1" type="noConversion"/>
  </si>
  <si>
    <t>충북 충주시 단월동 
신촌마을 코스모스 201호</t>
    <phoneticPr fontId="1" type="noConversion"/>
  </si>
  <si>
    <t>부천시 원미구 원미1동 162-63
다솜빌라 301호</t>
    <phoneticPr fontId="1" type="noConversion"/>
  </si>
  <si>
    <t>강원도 인제군 인제읍 가아리 578번지
 덕암주유소</t>
    <phoneticPr fontId="1" type="noConversion"/>
  </si>
  <si>
    <t>경기도 평택시 이충동 
부영아파트 305동 105호</t>
    <phoneticPr fontId="1" type="noConversion"/>
  </si>
  <si>
    <t xml:space="preserve">경기도 수원시 장안구 경수대로
908번길 9-5  덕수빌라 지층 2호 </t>
    <phoneticPr fontId="1" type="noConversion"/>
  </si>
  <si>
    <t>전남 광주시 북구 신용동 
첨단자이 110동 801호</t>
    <phoneticPr fontId="1" type="noConversion"/>
  </si>
  <si>
    <t>경북 포항시 남구 오천읍 구정3리 
380번지</t>
    <phoneticPr fontId="1" type="noConversion"/>
  </si>
  <si>
    <t>경기도 안산시 월피동 486-10번지
303호</t>
    <phoneticPr fontId="1" type="noConversion"/>
  </si>
  <si>
    <t>경기도 안산시 상록구 성포동 
선경아파트 1동 1106호</t>
    <phoneticPr fontId="1" type="noConversion"/>
  </si>
  <si>
    <t>경기도 오산시 원동 888번지 대림이편한
세상아파트 1단지 109동 1803호</t>
    <phoneticPr fontId="1" type="noConversion"/>
  </si>
  <si>
    <t>서울시 구로구 고척1동 
산업인아파트 8동 108호</t>
    <phoneticPr fontId="1" type="noConversion"/>
  </si>
  <si>
    <t>서울시 노원구 상계6,7동 
주공아파트 624동 1206호</t>
    <phoneticPr fontId="1" type="noConversion"/>
  </si>
  <si>
    <t xml:space="preserve">경남 김해시 한림면 김해대로
974번길 198  김해상록골프장 </t>
    <phoneticPr fontId="1" type="noConversion"/>
  </si>
  <si>
    <t>인천광역시 남동구 서창 남순환로 
201번지 LH8단지 806동 1302호</t>
    <phoneticPr fontId="1" type="noConversion"/>
  </si>
  <si>
    <t>서울시 양천구 목5동 
목동아파트 327-402</t>
    <phoneticPr fontId="1" type="noConversion"/>
  </si>
  <si>
    <t>9차</t>
    <phoneticPr fontId="1" type="noConversion"/>
  </si>
  <si>
    <t>오윤철</t>
    <phoneticPr fontId="1" type="noConversion"/>
  </si>
  <si>
    <t>010-3288-3567</t>
    <phoneticPr fontId="1" type="noConversion"/>
  </si>
  <si>
    <t>경기도 파주시 대곳길 246-38
㈜우신레미콘</t>
    <phoneticPr fontId="1" type="noConversion"/>
  </si>
  <si>
    <t>김성철
010-6239-7088</t>
    <phoneticPr fontId="1" type="noConversion"/>
  </si>
  <si>
    <t>2014.11.23</t>
    <phoneticPr fontId="1" type="noConversion"/>
  </si>
  <si>
    <t>이복남</t>
    <phoneticPr fontId="1" type="noConversion"/>
  </si>
  <si>
    <t>010-3288-3567</t>
    <phoneticPr fontId="1" type="noConversion"/>
  </si>
  <si>
    <t>대전직할시 서구 둔산동 수정타운아파트 16동 1206호</t>
    <phoneticPr fontId="1" type="noConversion"/>
  </si>
  <si>
    <t>김성철
010-6239-7088</t>
    <phoneticPr fontId="1" type="noConversion"/>
  </si>
  <si>
    <t>진기숙</t>
    <phoneticPr fontId="1" type="noConversion"/>
  </si>
  <si>
    <t>부산시 해운대구 우2동 롯데갤러리움센텀 S동 601호</t>
    <phoneticPr fontId="1" type="noConversion"/>
  </si>
  <si>
    <t>홍은정
010-9958-4969</t>
    <phoneticPr fontId="1" type="noConversion"/>
  </si>
  <si>
    <t>진옥주</t>
    <phoneticPr fontId="1" type="noConversion"/>
  </si>
  <si>
    <t>010-4783-9841</t>
    <phoneticPr fontId="1" type="noConversion"/>
  </si>
  <si>
    <t>서울시 송파구 문정동 81-4번지  502호</t>
    <phoneticPr fontId="1" type="noConversion"/>
  </si>
  <si>
    <t>진승미</t>
    <phoneticPr fontId="1" type="noConversion"/>
  </si>
  <si>
    <t>010-8892-6125</t>
    <phoneticPr fontId="1" type="noConversion"/>
  </si>
  <si>
    <t>울산시 무거동 위브자이 113동 1001호</t>
    <phoneticPr fontId="1" type="noConversion"/>
  </si>
  <si>
    <t>홍영식</t>
    <phoneticPr fontId="1" type="noConversion"/>
  </si>
  <si>
    <t>010-6312-2839</t>
    <phoneticPr fontId="1" type="noConversion"/>
  </si>
  <si>
    <t>서울시 관악구 난곡동 610-121  동성빌라 302호</t>
    <phoneticPr fontId="1" type="noConversion"/>
  </si>
  <si>
    <t>홍은주</t>
    <phoneticPr fontId="1" type="noConversion"/>
  </si>
  <si>
    <t>010-4744-2506</t>
    <phoneticPr fontId="1" type="noConversion"/>
  </si>
  <si>
    <t>서울시 양천구 신정1동 목동 10단지 1020동 1001호</t>
    <phoneticPr fontId="1" type="noConversion"/>
  </si>
  <si>
    <t>홍은희</t>
    <phoneticPr fontId="1" type="noConversion"/>
  </si>
  <si>
    <t>010-9093-4830</t>
    <phoneticPr fontId="1" type="noConversion"/>
  </si>
  <si>
    <t>서울시 양천구 신정동 목동 9단지 926동 903호</t>
    <phoneticPr fontId="1" type="noConversion"/>
  </si>
  <si>
    <t>김옥경</t>
    <phoneticPr fontId="1" type="noConversion"/>
  </si>
  <si>
    <t>010-8920-3713</t>
    <phoneticPr fontId="1" type="noConversion"/>
  </si>
  <si>
    <t>충남 당진시 송악읍 반촌리 명지아파트 101동 101호</t>
    <phoneticPr fontId="1" type="noConversion"/>
  </si>
  <si>
    <t>정연홍</t>
    <phoneticPr fontId="1" type="noConversion"/>
  </si>
  <si>
    <t>010-5178-0732</t>
    <phoneticPr fontId="1" type="noConversion"/>
  </si>
  <si>
    <t>경기도 구리시 인창동 성원아파트 301동 1001호</t>
    <phoneticPr fontId="1" type="noConversion"/>
  </si>
  <si>
    <t>이창곤</t>
    <phoneticPr fontId="1" type="noConversion"/>
  </si>
  <si>
    <t>010-3509-9350</t>
    <phoneticPr fontId="1" type="noConversion"/>
  </si>
  <si>
    <t>대구광역시 수성구 수설로 393  수성하이츠 104동 1302호</t>
    <phoneticPr fontId="1" type="noConversion"/>
  </si>
  <si>
    <t>이종배</t>
    <phoneticPr fontId="1" type="noConversion"/>
  </si>
  <si>
    <t>010-3191-5427</t>
    <phoneticPr fontId="1" type="noConversion"/>
  </si>
  <si>
    <t>울산시 남구 신정동 푸르지오아파트 102동 3002호</t>
    <phoneticPr fontId="1" type="noConversion"/>
  </si>
  <si>
    <t>이창곤
010-3509-9350</t>
    <phoneticPr fontId="1" type="noConversion"/>
  </si>
  <si>
    <t>이은영</t>
    <phoneticPr fontId="1" type="noConversion"/>
  </si>
  <si>
    <t>010-4031-5427</t>
    <phoneticPr fontId="1" type="noConversion"/>
  </si>
  <si>
    <t>서울시 강남구 도곡동 도곡렉슬 208동 1702호</t>
    <phoneticPr fontId="1" type="noConversion"/>
  </si>
  <si>
    <t>김송자</t>
    <phoneticPr fontId="1" type="noConversion"/>
  </si>
  <si>
    <t>010-6606-4489</t>
    <phoneticPr fontId="1" type="noConversion"/>
  </si>
  <si>
    <t>전남 순천시 송강면 덕산리 222번지  061-755-4489</t>
    <phoneticPr fontId="1" type="noConversion"/>
  </si>
  <si>
    <t>2014.11.27</t>
    <phoneticPr fontId="1" type="noConversion"/>
  </si>
  <si>
    <t>10차</t>
    <phoneticPr fontId="1" type="noConversion"/>
  </si>
  <si>
    <t>10차</t>
    <phoneticPr fontId="1" type="noConversion"/>
  </si>
  <si>
    <t>2014.11.22</t>
    <phoneticPr fontId="1" type="noConversion"/>
  </si>
  <si>
    <t>2014.11.23</t>
    <phoneticPr fontId="1" type="noConversion"/>
  </si>
  <si>
    <t>2014.11.27</t>
    <phoneticPr fontId="1" type="noConversion"/>
  </si>
  <si>
    <t>2014.11.25</t>
    <phoneticPr fontId="1" type="noConversion"/>
  </si>
  <si>
    <t>2014.11.19</t>
    <phoneticPr fontId="1" type="noConversion"/>
  </si>
  <si>
    <t>우선</t>
    <phoneticPr fontId="1" type="noConversion"/>
  </si>
  <si>
    <t>처리일</t>
    <phoneticPr fontId="1" type="noConversion"/>
  </si>
  <si>
    <t>선물</t>
    <phoneticPr fontId="1" type="noConversion"/>
  </si>
  <si>
    <t>경북 포항시 남구 오천읍 구정3리 380번지.. 10kg</t>
    <phoneticPr fontId="1" type="noConversion"/>
  </si>
  <si>
    <t>한기옥</t>
    <phoneticPr fontId="1" type="noConversion"/>
  </si>
  <si>
    <t>010-8825-1853</t>
    <phoneticPr fontId="1" type="noConversion"/>
  </si>
  <si>
    <t>서울시 강남구 개포4동 1164-7 
아람손프라자 1층 킨더가르텐</t>
    <phoneticPr fontId="1" type="noConversion"/>
  </si>
  <si>
    <t>강연수
010-2088-1480</t>
    <phoneticPr fontId="1" type="noConversion"/>
  </si>
  <si>
    <t>2014.11.25</t>
    <phoneticPr fontId="1" type="noConversion"/>
  </si>
  <si>
    <t>민현지</t>
    <phoneticPr fontId="1" type="noConversion"/>
  </si>
  <si>
    <t>010-5374-3369</t>
    <phoneticPr fontId="1" type="noConversion"/>
  </si>
  <si>
    <t>강원도 삼척시 당저동 13-14</t>
    <phoneticPr fontId="1" type="noConversion"/>
  </si>
  <si>
    <t>강연수</t>
    <phoneticPr fontId="1" type="noConversion"/>
  </si>
  <si>
    <t>010-2088-1480</t>
    <phoneticPr fontId="1" type="noConversion"/>
  </si>
  <si>
    <t>서울시 서초구 양재2동 401-2 
현대빌라트 402호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</si>
</sst>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3" fillId="2" borderId="0" xfId="0" applyFont="1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3" fillId="4" borderId="0" xfId="0" applyFont="1" applyFill="1">
      <alignment vertical="center"/>
    </xf>
    <xf numFmtId="0" fontId="3" fillId="5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41" fontId="3" fillId="4" borderId="1" xfId="1" applyFont="1" applyFill="1" applyBorder="1">
      <alignment vertical="center"/>
    </xf>
    <xf numFmtId="41" fontId="3" fillId="4" borderId="1" xfId="1" applyFont="1" applyFill="1" applyBorder="1" applyAlignment="1">
      <alignment horizontal="center" vertical="center"/>
    </xf>
    <xf numFmtId="41" fontId="0" fillId="4" borderId="1" xfId="1" applyFont="1" applyFill="1" applyBorder="1">
      <alignment vertical="center"/>
    </xf>
    <xf numFmtId="41" fontId="0" fillId="4" borderId="1" xfId="1" applyFont="1" applyFill="1" applyBorder="1" applyAlignment="1">
      <alignment horizontal="center" vertical="center"/>
    </xf>
    <xf numFmtId="41" fontId="0" fillId="5" borderId="1" xfId="1" applyFont="1" applyFill="1" applyBorder="1">
      <alignment vertical="center"/>
    </xf>
    <xf numFmtId="41" fontId="0" fillId="5" borderId="1" xfId="1" applyFont="1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0" borderId="1" xfId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1" fontId="5" fillId="4" borderId="1" xfId="1" applyFont="1" applyFill="1" applyBorder="1">
      <alignment vertical="center"/>
    </xf>
    <xf numFmtId="41" fontId="5" fillId="4" borderId="1" xfId="1" applyFont="1" applyFill="1" applyBorder="1" applyAlignment="1">
      <alignment horizontal="center" vertical="center"/>
    </xf>
    <xf numFmtId="41" fontId="5" fillId="4" borderId="1" xfId="1" applyFont="1" applyFill="1" applyBorder="1" applyAlignment="1">
      <alignment vertical="center" wrapText="1"/>
    </xf>
    <xf numFmtId="0" fontId="5" fillId="4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41" fontId="3" fillId="3" borderId="1" xfId="1" applyFont="1" applyFill="1" applyBorder="1">
      <alignment vertical="center"/>
    </xf>
    <xf numFmtId="0" fontId="3" fillId="3" borderId="0" xfId="0" applyFont="1" applyFill="1">
      <alignment vertical="center"/>
    </xf>
    <xf numFmtId="41" fontId="3" fillId="3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1" fontId="5" fillId="5" borderId="1" xfId="1" applyFont="1" applyFill="1" applyBorder="1">
      <alignment vertical="center"/>
    </xf>
    <xf numFmtId="41" fontId="5" fillId="5" borderId="1" xfId="1" applyFont="1" applyFill="1" applyBorder="1" applyAlignment="1">
      <alignment horizontal="center" vertical="center"/>
    </xf>
    <xf numFmtId="0" fontId="5" fillId="5" borderId="0" xfId="0" applyFont="1" applyFill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>
      <alignment vertical="center"/>
    </xf>
    <xf numFmtId="0" fontId="6" fillId="6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1" fontId="4" fillId="3" borderId="1" xfId="1" applyFont="1" applyFill="1" applyBorder="1">
      <alignment vertical="center"/>
    </xf>
    <xf numFmtId="0" fontId="4" fillId="3" borderId="0" xfId="0" applyFont="1" applyFill="1">
      <alignment vertical="center"/>
    </xf>
    <xf numFmtId="41" fontId="3" fillId="3" borderId="1" xfId="1" applyFont="1" applyFill="1" applyBorder="1" applyAlignment="1">
      <alignment horizontal="center" vertical="center" wrapText="1"/>
    </xf>
    <xf numFmtId="41" fontId="3" fillId="5" borderId="1" xfId="1" applyFont="1" applyFill="1" applyBorder="1">
      <alignment vertical="center"/>
    </xf>
    <xf numFmtId="41" fontId="4" fillId="3" borderId="1" xfId="1" applyFont="1" applyFill="1" applyBorder="1" applyAlignment="1">
      <alignment horizontal="center" vertical="center" wrapText="1"/>
    </xf>
    <xf numFmtId="41" fontId="6" fillId="6" borderId="1" xfId="1" applyFont="1" applyFill="1" applyBorder="1" applyAlignment="1">
      <alignment horizontal="center" vertical="center" wrapText="1"/>
    </xf>
    <xf numFmtId="41" fontId="6" fillId="6" borderId="1" xfId="1" applyFont="1" applyFill="1" applyBorder="1">
      <alignment vertical="center"/>
    </xf>
    <xf numFmtId="41" fontId="0" fillId="0" borderId="0" xfId="1" applyFont="1" applyAlignment="1">
      <alignment horizontal="center" vertical="center"/>
    </xf>
    <xf numFmtId="0" fontId="4" fillId="7" borderId="1" xfId="0" applyFont="1" applyFill="1" applyBorder="1">
      <alignment vertical="center"/>
    </xf>
    <xf numFmtId="41" fontId="3" fillId="2" borderId="1" xfId="1" applyFont="1" applyFill="1" applyBorder="1" applyAlignment="1">
      <alignment horizontal="center" vertical="center"/>
    </xf>
    <xf numFmtId="41" fontId="3" fillId="2" borderId="1" xfId="1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41" fontId="0" fillId="4" borderId="1" xfId="1" applyFont="1" applyFill="1" applyBorder="1" applyAlignment="1">
      <alignment vertical="center" wrapText="1"/>
    </xf>
    <xf numFmtId="41" fontId="0" fillId="7" borderId="1" xfId="1" applyFont="1" applyFill="1" applyBorder="1">
      <alignment vertical="center"/>
    </xf>
    <xf numFmtId="41" fontId="6" fillId="6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5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 shrinkToFit="1"/>
    </xf>
    <xf numFmtId="0" fontId="0" fillId="5" borderId="1" xfId="0" applyFill="1" applyBorder="1" applyAlignment="1">
      <alignment vertical="center" wrapText="1" shrinkToFit="1"/>
    </xf>
    <xf numFmtId="0" fontId="5" fillId="5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4" fillId="4" borderId="1" xfId="0" applyFont="1" applyFill="1" applyBorder="1" applyAlignment="1">
      <alignment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41" fontId="0" fillId="8" borderId="1" xfId="1" applyFont="1" applyFill="1" applyBorder="1" applyAlignment="1">
      <alignment horizontal="center" vertical="center"/>
    </xf>
    <xf numFmtId="0" fontId="0" fillId="8" borderId="0" xfId="0" applyFill="1">
      <alignment vertical="center"/>
    </xf>
    <xf numFmtId="0" fontId="0" fillId="8" borderId="1" xfId="0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41" fontId="0" fillId="4" borderId="1" xfId="1" applyFont="1" applyFill="1" applyBorder="1" applyAlignment="1">
      <alignment horizontal="center" vertical="center" wrapText="1"/>
    </xf>
    <xf numFmtId="41" fontId="0" fillId="4" borderId="6" xfId="1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0" fontId="0" fillId="5" borderId="1" xfId="0" applyFont="1" applyFill="1" applyBorder="1">
      <alignment vertical="center"/>
    </xf>
    <xf numFmtId="0" fontId="0" fillId="5" borderId="0" xfId="0" applyFont="1" applyFill="1">
      <alignment vertical="center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>
      <alignment vertical="center"/>
    </xf>
    <xf numFmtId="0" fontId="3" fillId="8" borderId="0" xfId="0" applyFont="1" applyFill="1">
      <alignment vertical="center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>
      <alignment vertical="center"/>
    </xf>
    <xf numFmtId="41" fontId="4" fillId="3" borderId="0" xfId="1" applyFont="1" applyFill="1">
      <alignment vertical="center"/>
    </xf>
    <xf numFmtId="41" fontId="0" fillId="0" borderId="1" xfId="1" applyFont="1" applyFill="1" applyBorder="1" applyAlignment="1">
      <alignment horizontal="center" vertical="center"/>
    </xf>
    <xf numFmtId="41" fontId="3" fillId="8" borderId="1" xfId="1" applyFont="1" applyFill="1" applyBorder="1" applyAlignment="1">
      <alignment horizontal="center" vertical="center"/>
    </xf>
    <xf numFmtId="41" fontId="3" fillId="5" borderId="1" xfId="1" applyFont="1" applyFill="1" applyBorder="1" applyAlignment="1">
      <alignment horizontal="center" vertical="center"/>
    </xf>
    <xf numFmtId="41" fontId="4" fillId="4" borderId="1" xfId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1" fontId="0" fillId="0" borderId="1" xfId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8" borderId="1" xfId="0" applyFill="1" applyBorder="1" applyAlignment="1">
      <alignment vertical="center" wrapText="1" shrinkToFit="1"/>
    </xf>
    <xf numFmtId="41" fontId="0" fillId="8" borderId="1" xfId="1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41" fontId="3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1" fontId="0" fillId="0" borderId="3" xfId="1" applyFont="1" applyFill="1" applyBorder="1">
      <alignment vertical="center"/>
    </xf>
    <xf numFmtId="41" fontId="0" fillId="5" borderId="1" xfId="1" applyFont="1" applyFill="1" applyBorder="1" applyAlignment="1">
      <alignment horizontal="center" vertical="center" wrapText="1"/>
    </xf>
    <xf numFmtId="41" fontId="0" fillId="5" borderId="0" xfId="1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41" fontId="4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1" fontId="4" fillId="5" borderId="1" xfId="1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4" fillId="5" borderId="0" xfId="0" applyFont="1" applyFill="1">
      <alignment vertical="center"/>
    </xf>
    <xf numFmtId="41" fontId="4" fillId="4" borderId="1" xfId="1" applyFont="1" applyFill="1" applyBorder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41" fontId="5" fillId="8" borderId="1" xfId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41" fontId="5" fillId="8" borderId="1" xfId="1" applyFont="1" applyFill="1" applyBorder="1">
      <alignment vertical="center"/>
    </xf>
    <xf numFmtId="0" fontId="5" fillId="8" borderId="1" xfId="0" applyFont="1" applyFill="1" applyBorder="1">
      <alignment vertical="center"/>
    </xf>
    <xf numFmtId="0" fontId="5" fillId="8" borderId="0" xfId="0" applyFont="1" applyFill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>
      <alignment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41" fontId="9" fillId="8" borderId="1" xfId="1" applyFont="1" applyFill="1" applyBorder="1" applyAlignment="1">
      <alignment horizontal="center" vertical="center"/>
    </xf>
    <xf numFmtId="41" fontId="9" fillId="8" borderId="1" xfId="1" applyFont="1" applyFill="1" applyBorder="1">
      <alignment vertical="center"/>
    </xf>
    <xf numFmtId="0" fontId="9" fillId="8" borderId="1" xfId="0" applyFont="1" applyFill="1" applyBorder="1">
      <alignment vertical="center"/>
    </xf>
    <xf numFmtId="0" fontId="9" fillId="8" borderId="0" xfId="0" applyFont="1" applyFill="1">
      <alignment vertical="center"/>
    </xf>
    <xf numFmtId="41" fontId="5" fillId="4" borderId="1" xfId="1" applyFont="1" applyFill="1" applyBorder="1" applyAlignment="1">
      <alignment vertical="center"/>
    </xf>
    <xf numFmtId="41" fontId="5" fillId="4" borderId="0" xfId="1" applyFont="1" applyFill="1">
      <alignment vertical="center"/>
    </xf>
    <xf numFmtId="41" fontId="4" fillId="4" borderId="0" xfId="1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0" fillId="5" borderId="1" xfId="1" applyFont="1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7" xfId="0" applyFill="1" applyBorder="1">
      <alignment vertical="center"/>
    </xf>
    <xf numFmtId="0" fontId="0" fillId="5" borderId="7" xfId="0" applyFill="1" applyBorder="1" applyAlignment="1">
      <alignment vertical="center" wrapText="1"/>
    </xf>
    <xf numFmtId="41" fontId="0" fillId="5" borderId="7" xfId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41" fontId="0" fillId="5" borderId="3" xfId="1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1" fontId="11" fillId="5" borderId="1" xfId="1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4" fillId="5" borderId="3" xfId="0" applyFont="1" applyFill="1" applyBorder="1" applyAlignment="1">
      <alignment horizontal="center" vertical="center"/>
    </xf>
    <xf numFmtId="41" fontId="4" fillId="5" borderId="3" xfId="1" applyFont="1" applyFill="1" applyBorder="1">
      <alignment vertical="center"/>
    </xf>
    <xf numFmtId="41" fontId="3" fillId="0" borderId="3" xfId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1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1" fontId="5" fillId="0" borderId="3" xfId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41" fontId="0" fillId="5" borderId="1" xfId="1" applyFont="1" applyFill="1" applyBorder="1" applyAlignment="1">
      <alignment horizontal="left" vertical="center"/>
    </xf>
    <xf numFmtId="41" fontId="0" fillId="0" borderId="0" xfId="1" applyFont="1" applyFill="1">
      <alignment vertical="center"/>
    </xf>
    <xf numFmtId="0" fontId="0" fillId="0" borderId="0" xfId="0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Fill="1" applyBorder="1">
      <alignment vertical="center"/>
    </xf>
    <xf numFmtId="0" fontId="3" fillId="0" borderId="1" xfId="0" applyFont="1" applyBorder="1">
      <alignment vertical="center"/>
    </xf>
    <xf numFmtId="41" fontId="0" fillId="7" borderId="0" xfId="1" applyFont="1" applyFill="1" applyBorder="1">
      <alignment vertical="center"/>
    </xf>
    <xf numFmtId="41" fontId="0" fillId="5" borderId="0" xfId="1" applyFont="1" applyFill="1" applyBorder="1">
      <alignment vertical="center"/>
    </xf>
    <xf numFmtId="41" fontId="3" fillId="0" borderId="1" xfId="1" applyFont="1" applyBorder="1" applyAlignment="1">
      <alignment horizontal="center" vertical="center"/>
    </xf>
    <xf numFmtId="41" fontId="3" fillId="2" borderId="2" xfId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41" fontId="3" fillId="2" borderId="5" xfId="1" applyFont="1" applyFill="1" applyBorder="1" applyAlignment="1">
      <alignment horizontal="center" vertical="center"/>
    </xf>
    <xf numFmtId="41" fontId="3" fillId="2" borderId="6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1" fontId="3" fillId="2" borderId="2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1" fontId="9" fillId="0" borderId="3" xfId="1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41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9" fillId="0" borderId="0" xfId="0" applyFont="1" applyFill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0"/>
  <sheetViews>
    <sheetView workbookViewId="0">
      <pane ySplit="1" topLeftCell="A209" activePane="bottomLeft" state="frozen"/>
      <selection pane="bottomLeft" activeCell="E179" sqref="E179"/>
    </sheetView>
  </sheetViews>
  <sheetFormatPr defaultRowHeight="16.5"/>
  <cols>
    <col min="1" max="1" width="5.5" style="1" bestFit="1" customWidth="1"/>
    <col min="2" max="2" width="10.625" style="1" customWidth="1"/>
    <col min="3" max="3" width="9.25" style="1" bestFit="1" customWidth="1"/>
    <col min="4" max="4" width="16" style="1" bestFit="1" customWidth="1"/>
    <col min="5" max="5" width="45.25" customWidth="1"/>
    <col min="6" max="6" width="6" style="69" bestFit="1" customWidth="1"/>
    <col min="7" max="7" width="18.25" style="1" customWidth="1"/>
    <col min="8" max="8" width="9" style="2"/>
    <col min="9" max="9" width="11.875" bestFit="1" customWidth="1"/>
  </cols>
  <sheetData>
    <row r="1" spans="1:9" s="3" customFormat="1" ht="23.25" customHeight="1">
      <c r="A1" s="8" t="s">
        <v>0</v>
      </c>
      <c r="B1" s="8" t="s">
        <v>1</v>
      </c>
      <c r="C1" s="8" t="s">
        <v>2</v>
      </c>
      <c r="D1" s="8" t="s">
        <v>267</v>
      </c>
      <c r="E1" s="9" t="s">
        <v>4</v>
      </c>
      <c r="F1" s="71" t="s">
        <v>3</v>
      </c>
      <c r="G1" s="8" t="s">
        <v>5</v>
      </c>
      <c r="H1" s="71" t="s">
        <v>52</v>
      </c>
      <c r="I1" s="8" t="s">
        <v>206</v>
      </c>
    </row>
    <row r="2" spans="1:9" s="142" customFormat="1" ht="33">
      <c r="A2" s="136">
        <v>1</v>
      </c>
      <c r="B2" s="136" t="s">
        <v>826</v>
      </c>
      <c r="C2" s="139" t="s">
        <v>829</v>
      </c>
      <c r="D2" s="139" t="s">
        <v>830</v>
      </c>
      <c r="E2" s="141" t="s">
        <v>831</v>
      </c>
      <c r="F2" s="138">
        <v>2</v>
      </c>
      <c r="G2" s="139" t="s">
        <v>821</v>
      </c>
      <c r="H2" s="140">
        <f>F2</f>
        <v>2</v>
      </c>
      <c r="I2" s="137" t="s">
        <v>832</v>
      </c>
    </row>
    <row r="3" spans="1:9" s="4" customFormat="1" ht="33">
      <c r="A3" s="14">
        <v>2</v>
      </c>
      <c r="B3" s="14" t="s">
        <v>6</v>
      </c>
      <c r="C3" s="15" t="s">
        <v>84</v>
      </c>
      <c r="D3" s="15" t="s">
        <v>146</v>
      </c>
      <c r="E3" s="16" t="s">
        <v>7</v>
      </c>
      <c r="F3" s="34">
        <v>3</v>
      </c>
      <c r="G3" s="15" t="s">
        <v>8</v>
      </c>
      <c r="H3" s="33">
        <f t="shared" ref="H3:H52" si="0">H2+F3</f>
        <v>5</v>
      </c>
      <c r="I3" s="17" t="s">
        <v>31</v>
      </c>
    </row>
    <row r="4" spans="1:9" s="4" customFormat="1" ht="33">
      <c r="A4" s="10">
        <v>3</v>
      </c>
      <c r="B4" s="14" t="s">
        <v>6</v>
      </c>
      <c r="C4" s="15" t="s">
        <v>85</v>
      </c>
      <c r="D4" s="15" t="s">
        <v>147</v>
      </c>
      <c r="E4" s="16" t="s">
        <v>9</v>
      </c>
      <c r="F4" s="34">
        <v>1</v>
      </c>
      <c r="G4" s="15" t="s">
        <v>8</v>
      </c>
      <c r="H4" s="33">
        <f t="shared" si="0"/>
        <v>6</v>
      </c>
      <c r="I4" s="17" t="s">
        <v>31</v>
      </c>
    </row>
    <row r="5" spans="1:9" s="4" customFormat="1" ht="33">
      <c r="A5" s="14">
        <v>4</v>
      </c>
      <c r="B5" s="14" t="s">
        <v>6</v>
      </c>
      <c r="C5" s="15" t="s">
        <v>86</v>
      </c>
      <c r="D5" s="15" t="s">
        <v>148</v>
      </c>
      <c r="E5" s="16" t="s">
        <v>10</v>
      </c>
      <c r="F5" s="34">
        <v>1</v>
      </c>
      <c r="G5" s="15" t="s">
        <v>8</v>
      </c>
      <c r="H5" s="33">
        <f t="shared" si="0"/>
        <v>7</v>
      </c>
      <c r="I5" s="17" t="s">
        <v>31</v>
      </c>
    </row>
    <row r="6" spans="1:9" s="4" customFormat="1" ht="33">
      <c r="A6" s="10">
        <v>5</v>
      </c>
      <c r="B6" s="14" t="s">
        <v>6</v>
      </c>
      <c r="C6" s="15" t="s">
        <v>87</v>
      </c>
      <c r="D6" s="15" t="s">
        <v>149</v>
      </c>
      <c r="E6" s="16" t="s">
        <v>17</v>
      </c>
      <c r="F6" s="34">
        <v>2</v>
      </c>
      <c r="G6" s="15" t="s">
        <v>8</v>
      </c>
      <c r="H6" s="33">
        <f t="shared" si="0"/>
        <v>9</v>
      </c>
      <c r="I6" s="17" t="s">
        <v>31</v>
      </c>
    </row>
    <row r="7" spans="1:9" s="4" customFormat="1" ht="33">
      <c r="A7" s="14">
        <v>6</v>
      </c>
      <c r="B7" s="14" t="s">
        <v>6</v>
      </c>
      <c r="C7" s="15" t="s">
        <v>88</v>
      </c>
      <c r="D7" s="15" t="s">
        <v>150</v>
      </c>
      <c r="E7" s="16" t="s">
        <v>16</v>
      </c>
      <c r="F7" s="34">
        <v>1</v>
      </c>
      <c r="G7" s="15" t="s">
        <v>8</v>
      </c>
      <c r="H7" s="33">
        <f t="shared" si="0"/>
        <v>10</v>
      </c>
      <c r="I7" s="17" t="s">
        <v>31</v>
      </c>
    </row>
    <row r="8" spans="1:9" s="4" customFormat="1" ht="33">
      <c r="A8" s="10">
        <v>7</v>
      </c>
      <c r="B8" s="14" t="s">
        <v>6</v>
      </c>
      <c r="C8" s="15" t="s">
        <v>89</v>
      </c>
      <c r="D8" s="15" t="s">
        <v>151</v>
      </c>
      <c r="E8" s="16" t="s">
        <v>15</v>
      </c>
      <c r="F8" s="34">
        <v>1</v>
      </c>
      <c r="G8" s="15" t="s">
        <v>11</v>
      </c>
      <c r="H8" s="33">
        <f t="shared" si="0"/>
        <v>11</v>
      </c>
      <c r="I8" s="17" t="s">
        <v>31</v>
      </c>
    </row>
    <row r="9" spans="1:9" s="4" customFormat="1" ht="33">
      <c r="A9" s="14">
        <v>8</v>
      </c>
      <c r="B9" s="14" t="s">
        <v>6</v>
      </c>
      <c r="C9" s="15" t="s">
        <v>90</v>
      </c>
      <c r="D9" s="15" t="s">
        <v>152</v>
      </c>
      <c r="E9" s="17" t="s">
        <v>14</v>
      </c>
      <c r="F9" s="34">
        <v>1</v>
      </c>
      <c r="G9" s="15" t="s">
        <v>11</v>
      </c>
      <c r="H9" s="33">
        <f t="shared" si="0"/>
        <v>12</v>
      </c>
      <c r="I9" s="17" t="s">
        <v>31</v>
      </c>
    </row>
    <row r="10" spans="1:9" s="4" customFormat="1" ht="33">
      <c r="A10" s="10">
        <v>9</v>
      </c>
      <c r="B10" s="14" t="s">
        <v>6</v>
      </c>
      <c r="C10" s="15" t="s">
        <v>91</v>
      </c>
      <c r="D10" s="15" t="s">
        <v>153</v>
      </c>
      <c r="E10" s="16" t="s">
        <v>13</v>
      </c>
      <c r="F10" s="34">
        <v>1</v>
      </c>
      <c r="G10" s="15" t="s">
        <v>8</v>
      </c>
      <c r="H10" s="33">
        <f t="shared" si="0"/>
        <v>13</v>
      </c>
      <c r="I10" s="17" t="s">
        <v>31</v>
      </c>
    </row>
    <row r="11" spans="1:9" s="4" customFormat="1" ht="33">
      <c r="A11" s="14">
        <v>10</v>
      </c>
      <c r="B11" s="14" t="s">
        <v>6</v>
      </c>
      <c r="C11" s="15" t="s">
        <v>92</v>
      </c>
      <c r="D11" s="15" t="s">
        <v>154</v>
      </c>
      <c r="E11" s="16" t="s">
        <v>12</v>
      </c>
      <c r="F11" s="34">
        <v>1</v>
      </c>
      <c r="G11" s="15" t="s">
        <v>8</v>
      </c>
      <c r="H11" s="33">
        <f t="shared" si="0"/>
        <v>14</v>
      </c>
      <c r="I11" s="17" t="s">
        <v>31</v>
      </c>
    </row>
    <row r="12" spans="1:9" s="4" customFormat="1" ht="33">
      <c r="A12" s="10">
        <v>11</v>
      </c>
      <c r="B12" s="14" t="s">
        <v>6</v>
      </c>
      <c r="C12" s="15" t="s">
        <v>93</v>
      </c>
      <c r="D12" s="15" t="s">
        <v>155</v>
      </c>
      <c r="E12" s="16" t="s">
        <v>25</v>
      </c>
      <c r="F12" s="34">
        <v>1</v>
      </c>
      <c r="G12" s="15" t="s">
        <v>8</v>
      </c>
      <c r="H12" s="33">
        <f t="shared" si="0"/>
        <v>15</v>
      </c>
      <c r="I12" s="17" t="s">
        <v>31</v>
      </c>
    </row>
    <row r="13" spans="1:9" s="4" customFormat="1" ht="33">
      <c r="A13" s="14">
        <v>12</v>
      </c>
      <c r="B13" s="14" t="s">
        <v>6</v>
      </c>
      <c r="C13" s="15" t="s">
        <v>94</v>
      </c>
      <c r="D13" s="15" t="s">
        <v>155</v>
      </c>
      <c r="E13" s="16" t="s">
        <v>24</v>
      </c>
      <c r="F13" s="34">
        <v>1</v>
      </c>
      <c r="G13" s="15" t="s">
        <v>8</v>
      </c>
      <c r="H13" s="33">
        <f t="shared" si="0"/>
        <v>16</v>
      </c>
      <c r="I13" s="17" t="s">
        <v>31</v>
      </c>
    </row>
    <row r="14" spans="1:9" s="4" customFormat="1" ht="33">
      <c r="A14" s="10">
        <v>13</v>
      </c>
      <c r="B14" s="14" t="s">
        <v>6</v>
      </c>
      <c r="C14" s="15" t="s">
        <v>95</v>
      </c>
      <c r="D14" s="15" t="s">
        <v>156</v>
      </c>
      <c r="E14" s="17" t="s">
        <v>23</v>
      </c>
      <c r="F14" s="34">
        <v>1</v>
      </c>
      <c r="G14" s="15" t="s">
        <v>8</v>
      </c>
      <c r="H14" s="33">
        <f t="shared" si="0"/>
        <v>17</v>
      </c>
      <c r="I14" s="17" t="s">
        <v>31</v>
      </c>
    </row>
    <row r="15" spans="1:9" s="4" customFormat="1" ht="33">
      <c r="A15" s="14">
        <v>14</v>
      </c>
      <c r="B15" s="14" t="s">
        <v>6</v>
      </c>
      <c r="C15" s="15" t="s">
        <v>96</v>
      </c>
      <c r="D15" s="15" t="s">
        <v>157</v>
      </c>
      <c r="E15" s="17" t="s">
        <v>22</v>
      </c>
      <c r="F15" s="34">
        <v>3</v>
      </c>
      <c r="G15" s="15" t="s">
        <v>8</v>
      </c>
      <c r="H15" s="33">
        <f t="shared" si="0"/>
        <v>20</v>
      </c>
      <c r="I15" s="17" t="s">
        <v>31</v>
      </c>
    </row>
    <row r="16" spans="1:9" s="4" customFormat="1" ht="33">
      <c r="A16" s="10">
        <v>15</v>
      </c>
      <c r="B16" s="14" t="s">
        <v>6</v>
      </c>
      <c r="C16" s="15" t="s">
        <v>97</v>
      </c>
      <c r="D16" s="15" t="s">
        <v>158</v>
      </c>
      <c r="E16" s="17" t="s">
        <v>21</v>
      </c>
      <c r="F16" s="34">
        <v>1</v>
      </c>
      <c r="G16" s="15" t="s">
        <v>8</v>
      </c>
      <c r="H16" s="33">
        <f t="shared" si="0"/>
        <v>21</v>
      </c>
      <c r="I16" s="17" t="s">
        <v>31</v>
      </c>
    </row>
    <row r="17" spans="1:9" s="4" customFormat="1" ht="33">
      <c r="A17" s="14">
        <v>16</v>
      </c>
      <c r="B17" s="14" t="s">
        <v>6</v>
      </c>
      <c r="C17" s="15" t="s">
        <v>98</v>
      </c>
      <c r="D17" s="15" t="s">
        <v>159</v>
      </c>
      <c r="E17" s="17" t="s">
        <v>20</v>
      </c>
      <c r="F17" s="34">
        <v>1</v>
      </c>
      <c r="G17" s="15" t="s">
        <v>8</v>
      </c>
      <c r="H17" s="33">
        <f t="shared" si="0"/>
        <v>22</v>
      </c>
      <c r="I17" s="17" t="s">
        <v>31</v>
      </c>
    </row>
    <row r="18" spans="1:9" s="4" customFormat="1" ht="33">
      <c r="A18" s="10">
        <v>17</v>
      </c>
      <c r="B18" s="14" t="s">
        <v>6</v>
      </c>
      <c r="C18" s="15" t="s">
        <v>99</v>
      </c>
      <c r="D18" s="15" t="s">
        <v>160</v>
      </c>
      <c r="E18" s="17" t="s">
        <v>19</v>
      </c>
      <c r="F18" s="34">
        <v>2</v>
      </c>
      <c r="G18" s="15" t="s">
        <v>8</v>
      </c>
      <c r="H18" s="33">
        <f t="shared" si="0"/>
        <v>24</v>
      </c>
      <c r="I18" s="17" t="s">
        <v>31</v>
      </c>
    </row>
    <row r="19" spans="1:9" s="4" customFormat="1" ht="33">
      <c r="A19" s="14">
        <v>18</v>
      </c>
      <c r="B19" s="14" t="s">
        <v>6</v>
      </c>
      <c r="C19" s="15" t="s">
        <v>100</v>
      </c>
      <c r="D19" s="15" t="s">
        <v>161</v>
      </c>
      <c r="E19" s="16" t="s">
        <v>18</v>
      </c>
      <c r="F19" s="34">
        <v>1</v>
      </c>
      <c r="G19" s="15" t="s">
        <v>8</v>
      </c>
      <c r="H19" s="33">
        <f t="shared" si="0"/>
        <v>25</v>
      </c>
      <c r="I19" s="17" t="s">
        <v>31</v>
      </c>
    </row>
    <row r="20" spans="1:9" s="6" customFormat="1" ht="33">
      <c r="A20" s="10">
        <v>19</v>
      </c>
      <c r="B20" s="10" t="s">
        <v>261</v>
      </c>
      <c r="C20" s="11" t="s">
        <v>257</v>
      </c>
      <c r="D20" s="11" t="s">
        <v>258</v>
      </c>
      <c r="E20" s="12" t="s">
        <v>259</v>
      </c>
      <c r="F20" s="32">
        <v>1</v>
      </c>
      <c r="G20" s="11" t="s">
        <v>260</v>
      </c>
      <c r="H20" s="33">
        <f t="shared" si="0"/>
        <v>26</v>
      </c>
      <c r="I20" s="12" t="s">
        <v>262</v>
      </c>
    </row>
    <row r="21" spans="1:9" s="5" customFormat="1" ht="33">
      <c r="A21" s="18">
        <v>20</v>
      </c>
      <c r="B21" s="18" t="s">
        <v>6</v>
      </c>
      <c r="C21" s="19" t="s">
        <v>101</v>
      </c>
      <c r="D21" s="19" t="s">
        <v>162</v>
      </c>
      <c r="E21" s="20" t="s">
        <v>26</v>
      </c>
      <c r="F21" s="36">
        <v>1</v>
      </c>
      <c r="G21" s="19" t="s">
        <v>8</v>
      </c>
      <c r="H21" s="35">
        <f t="shared" si="0"/>
        <v>27</v>
      </c>
      <c r="I21" s="20" t="s">
        <v>210</v>
      </c>
    </row>
    <row r="22" spans="1:9" s="5" customFormat="1" ht="33">
      <c r="A22" s="18">
        <v>21</v>
      </c>
      <c r="B22" s="18" t="s">
        <v>6</v>
      </c>
      <c r="C22" s="19" t="s">
        <v>102</v>
      </c>
      <c r="D22" s="19" t="s">
        <v>163</v>
      </c>
      <c r="E22" s="20" t="s">
        <v>27</v>
      </c>
      <c r="F22" s="36">
        <v>1</v>
      </c>
      <c r="G22" s="19" t="s">
        <v>8</v>
      </c>
      <c r="H22" s="35">
        <f t="shared" si="0"/>
        <v>28</v>
      </c>
      <c r="I22" s="20" t="s">
        <v>210</v>
      </c>
    </row>
    <row r="23" spans="1:9" s="5" customFormat="1" ht="33">
      <c r="A23" s="18">
        <v>22</v>
      </c>
      <c r="B23" s="18" t="s">
        <v>6</v>
      </c>
      <c r="C23" s="19" t="s">
        <v>103</v>
      </c>
      <c r="D23" s="19" t="s">
        <v>164</v>
      </c>
      <c r="E23" s="20" t="s">
        <v>28</v>
      </c>
      <c r="F23" s="36">
        <v>2</v>
      </c>
      <c r="G23" s="19" t="s">
        <v>8</v>
      </c>
      <c r="H23" s="35">
        <f t="shared" si="0"/>
        <v>30</v>
      </c>
      <c r="I23" s="20" t="s">
        <v>210</v>
      </c>
    </row>
    <row r="24" spans="1:9" s="5" customFormat="1" ht="33">
      <c r="A24" s="18">
        <v>23</v>
      </c>
      <c r="B24" s="18" t="s">
        <v>83</v>
      </c>
      <c r="C24" s="19" t="s">
        <v>211</v>
      </c>
      <c r="D24" s="19" t="s">
        <v>212</v>
      </c>
      <c r="E24" s="21" t="s">
        <v>213</v>
      </c>
      <c r="F24" s="36">
        <v>1</v>
      </c>
      <c r="G24" s="19" t="s">
        <v>214</v>
      </c>
      <c r="H24" s="35">
        <f t="shared" si="0"/>
        <v>31</v>
      </c>
      <c r="I24" s="20" t="s">
        <v>210</v>
      </c>
    </row>
    <row r="25" spans="1:9" s="5" customFormat="1" ht="33">
      <c r="A25" s="18">
        <v>24</v>
      </c>
      <c r="B25" s="18" t="s">
        <v>83</v>
      </c>
      <c r="C25" s="19" t="s">
        <v>215</v>
      </c>
      <c r="D25" s="19" t="s">
        <v>216</v>
      </c>
      <c r="E25" s="21" t="s">
        <v>217</v>
      </c>
      <c r="F25" s="36">
        <v>1</v>
      </c>
      <c r="G25" s="19" t="s">
        <v>214</v>
      </c>
      <c r="H25" s="35">
        <f t="shared" si="0"/>
        <v>32</v>
      </c>
      <c r="I25" s="20" t="s">
        <v>210</v>
      </c>
    </row>
    <row r="26" spans="1:9" s="55" customFormat="1" ht="33">
      <c r="A26" s="51">
        <v>25</v>
      </c>
      <c r="B26" s="51" t="s">
        <v>833</v>
      </c>
      <c r="C26" s="52" t="s">
        <v>930</v>
      </c>
      <c r="D26" s="52" t="s">
        <v>931</v>
      </c>
      <c r="E26" s="153" t="s">
        <v>932</v>
      </c>
      <c r="F26" s="54">
        <v>1</v>
      </c>
      <c r="G26" s="52" t="s">
        <v>933</v>
      </c>
      <c r="H26" s="53">
        <f t="shared" si="0"/>
        <v>33</v>
      </c>
      <c r="I26" s="154" t="s">
        <v>934</v>
      </c>
    </row>
    <row r="27" spans="1:9" s="4" customFormat="1" ht="33">
      <c r="A27" s="14">
        <v>26</v>
      </c>
      <c r="B27" s="14" t="s">
        <v>31</v>
      </c>
      <c r="C27" s="15" t="s">
        <v>104</v>
      </c>
      <c r="D27" s="15" t="s">
        <v>165</v>
      </c>
      <c r="E27" s="17" t="s">
        <v>32</v>
      </c>
      <c r="F27" s="34">
        <v>1</v>
      </c>
      <c r="G27" s="15" t="s">
        <v>8</v>
      </c>
      <c r="H27" s="33">
        <f t="shared" si="0"/>
        <v>34</v>
      </c>
      <c r="I27" s="17" t="s">
        <v>218</v>
      </c>
    </row>
    <row r="28" spans="1:9" s="4" customFormat="1" ht="33">
      <c r="A28" s="14">
        <v>27</v>
      </c>
      <c r="B28" s="14" t="s">
        <v>31</v>
      </c>
      <c r="C28" s="15" t="s">
        <v>105</v>
      </c>
      <c r="D28" s="15" t="s">
        <v>166</v>
      </c>
      <c r="E28" s="16" t="s">
        <v>33</v>
      </c>
      <c r="F28" s="34">
        <v>1</v>
      </c>
      <c r="G28" s="15" t="s">
        <v>8</v>
      </c>
      <c r="H28" s="33">
        <f t="shared" si="0"/>
        <v>35</v>
      </c>
      <c r="I28" s="17" t="s">
        <v>218</v>
      </c>
    </row>
    <row r="29" spans="1:9" s="4" customFormat="1" ht="33">
      <c r="A29" s="14">
        <v>28</v>
      </c>
      <c r="B29" s="14" t="s">
        <v>31</v>
      </c>
      <c r="C29" s="15" t="s">
        <v>106</v>
      </c>
      <c r="D29" s="15" t="s">
        <v>167</v>
      </c>
      <c r="E29" s="16" t="s">
        <v>34</v>
      </c>
      <c r="F29" s="34">
        <v>1</v>
      </c>
      <c r="G29" s="15" t="s">
        <v>8</v>
      </c>
      <c r="H29" s="33">
        <f t="shared" si="0"/>
        <v>36</v>
      </c>
      <c r="I29" s="17" t="s">
        <v>218</v>
      </c>
    </row>
    <row r="30" spans="1:9" s="4" customFormat="1" ht="33">
      <c r="A30" s="14">
        <v>29</v>
      </c>
      <c r="B30" s="14" t="s">
        <v>31</v>
      </c>
      <c r="C30" s="15" t="s">
        <v>107</v>
      </c>
      <c r="D30" s="15" t="s">
        <v>168</v>
      </c>
      <c r="E30" s="16" t="s">
        <v>35</v>
      </c>
      <c r="F30" s="34">
        <v>3</v>
      </c>
      <c r="G30" s="15" t="s">
        <v>8</v>
      </c>
      <c r="H30" s="33">
        <f t="shared" si="0"/>
        <v>39</v>
      </c>
      <c r="I30" s="17" t="s">
        <v>218</v>
      </c>
    </row>
    <row r="31" spans="1:9" s="4" customFormat="1" ht="33">
      <c r="A31" s="14">
        <v>30</v>
      </c>
      <c r="B31" s="14" t="s">
        <v>31</v>
      </c>
      <c r="C31" s="15" t="s">
        <v>108</v>
      </c>
      <c r="D31" s="15" t="s">
        <v>169</v>
      </c>
      <c r="E31" s="16" t="s">
        <v>36</v>
      </c>
      <c r="F31" s="34">
        <v>2</v>
      </c>
      <c r="G31" s="15" t="s">
        <v>8</v>
      </c>
      <c r="H31" s="33">
        <f t="shared" si="0"/>
        <v>41</v>
      </c>
      <c r="I31" s="17" t="s">
        <v>218</v>
      </c>
    </row>
    <row r="32" spans="1:9" s="4" customFormat="1" ht="33">
      <c r="A32" s="14">
        <v>31</v>
      </c>
      <c r="B32" s="14" t="s">
        <v>31</v>
      </c>
      <c r="C32" s="15" t="s">
        <v>109</v>
      </c>
      <c r="D32" s="15" t="s">
        <v>170</v>
      </c>
      <c r="E32" s="16" t="s">
        <v>37</v>
      </c>
      <c r="F32" s="34">
        <v>2</v>
      </c>
      <c r="G32" s="15" t="s">
        <v>8</v>
      </c>
      <c r="H32" s="33">
        <f t="shared" si="0"/>
        <v>43</v>
      </c>
      <c r="I32" s="17" t="s">
        <v>218</v>
      </c>
    </row>
    <row r="33" spans="1:9" s="4" customFormat="1" ht="33">
      <c r="A33" s="14">
        <v>32</v>
      </c>
      <c r="B33" s="14" t="s">
        <v>31</v>
      </c>
      <c r="C33" s="15" t="s">
        <v>110</v>
      </c>
      <c r="D33" s="15" t="s">
        <v>171</v>
      </c>
      <c r="E33" s="16" t="s">
        <v>39</v>
      </c>
      <c r="F33" s="34">
        <v>2</v>
      </c>
      <c r="G33" s="15" t="s">
        <v>8</v>
      </c>
      <c r="H33" s="33">
        <f t="shared" si="0"/>
        <v>45</v>
      </c>
      <c r="I33" s="17" t="s">
        <v>218</v>
      </c>
    </row>
    <row r="34" spans="1:9" s="4" customFormat="1" ht="33">
      <c r="A34" s="14">
        <v>33</v>
      </c>
      <c r="B34" s="14" t="s">
        <v>31</v>
      </c>
      <c r="C34" s="15" t="s">
        <v>111</v>
      </c>
      <c r="D34" s="15" t="s">
        <v>172</v>
      </c>
      <c r="E34" s="16" t="s">
        <v>40</v>
      </c>
      <c r="F34" s="34">
        <v>1</v>
      </c>
      <c r="G34" s="15" t="s">
        <v>8</v>
      </c>
      <c r="H34" s="33">
        <f t="shared" si="0"/>
        <v>46</v>
      </c>
      <c r="I34" s="17" t="s">
        <v>218</v>
      </c>
    </row>
    <row r="35" spans="1:9" s="4" customFormat="1" ht="33">
      <c r="A35" s="14">
        <v>34</v>
      </c>
      <c r="B35" s="14" t="s">
        <v>31</v>
      </c>
      <c r="C35" s="15" t="s">
        <v>112</v>
      </c>
      <c r="D35" s="15" t="s">
        <v>173</v>
      </c>
      <c r="E35" s="16" t="s">
        <v>41</v>
      </c>
      <c r="F35" s="34">
        <v>1</v>
      </c>
      <c r="G35" s="15" t="s">
        <v>8</v>
      </c>
      <c r="H35" s="33">
        <f t="shared" si="0"/>
        <v>47</v>
      </c>
      <c r="I35" s="17" t="s">
        <v>218</v>
      </c>
    </row>
    <row r="36" spans="1:9" s="4" customFormat="1" ht="33">
      <c r="A36" s="14">
        <v>35</v>
      </c>
      <c r="B36" s="14" t="s">
        <v>31</v>
      </c>
      <c r="C36" s="15" t="s">
        <v>113</v>
      </c>
      <c r="D36" s="15" t="s">
        <v>174</v>
      </c>
      <c r="E36" s="16" t="s">
        <v>42</v>
      </c>
      <c r="F36" s="34">
        <v>1</v>
      </c>
      <c r="G36" s="15" t="s">
        <v>8</v>
      </c>
      <c r="H36" s="33">
        <f t="shared" si="0"/>
        <v>48</v>
      </c>
      <c r="I36" s="17" t="s">
        <v>218</v>
      </c>
    </row>
    <row r="37" spans="1:9" s="4" customFormat="1" ht="33">
      <c r="A37" s="14">
        <v>36</v>
      </c>
      <c r="B37" s="14" t="s">
        <v>31</v>
      </c>
      <c r="C37" s="15" t="s">
        <v>114</v>
      </c>
      <c r="D37" s="15" t="s">
        <v>167</v>
      </c>
      <c r="E37" s="16" t="s">
        <v>43</v>
      </c>
      <c r="F37" s="34">
        <v>1</v>
      </c>
      <c r="G37" s="15" t="s">
        <v>8</v>
      </c>
      <c r="H37" s="33">
        <f t="shared" si="0"/>
        <v>49</v>
      </c>
      <c r="I37" s="17" t="s">
        <v>218</v>
      </c>
    </row>
    <row r="38" spans="1:9" s="4" customFormat="1" ht="33">
      <c r="A38" s="14">
        <v>37</v>
      </c>
      <c r="B38" s="14" t="s">
        <v>31</v>
      </c>
      <c r="C38" s="15" t="s">
        <v>115</v>
      </c>
      <c r="D38" s="15" t="s">
        <v>168</v>
      </c>
      <c r="E38" s="16" t="s">
        <v>44</v>
      </c>
      <c r="F38" s="34">
        <v>1</v>
      </c>
      <c r="G38" s="15" t="s">
        <v>8</v>
      </c>
      <c r="H38" s="33">
        <f t="shared" si="0"/>
        <v>50</v>
      </c>
      <c r="I38" s="17" t="s">
        <v>218</v>
      </c>
    </row>
    <row r="39" spans="1:9" s="4" customFormat="1" ht="33">
      <c r="A39" s="14">
        <v>38</v>
      </c>
      <c r="B39" s="14" t="s">
        <v>31</v>
      </c>
      <c r="C39" s="15" t="s">
        <v>116</v>
      </c>
      <c r="D39" s="15" t="s">
        <v>175</v>
      </c>
      <c r="E39" s="16" t="s">
        <v>45</v>
      </c>
      <c r="F39" s="34">
        <v>1</v>
      </c>
      <c r="G39" s="15" t="s">
        <v>8</v>
      </c>
      <c r="H39" s="33">
        <f t="shared" si="0"/>
        <v>51</v>
      </c>
      <c r="I39" s="17" t="s">
        <v>218</v>
      </c>
    </row>
    <row r="40" spans="1:9" s="44" customFormat="1" ht="33">
      <c r="A40" s="39">
        <v>39</v>
      </c>
      <c r="B40" s="39" t="s">
        <v>30</v>
      </c>
      <c r="C40" s="40" t="s">
        <v>925</v>
      </c>
      <c r="D40" s="40" t="s">
        <v>926</v>
      </c>
      <c r="E40" s="155" t="s">
        <v>927</v>
      </c>
      <c r="F40" s="42">
        <v>2</v>
      </c>
      <c r="G40" s="40" t="s">
        <v>928</v>
      </c>
      <c r="H40" s="41">
        <f t="shared" si="0"/>
        <v>53</v>
      </c>
      <c r="I40" s="156" t="s">
        <v>929</v>
      </c>
    </row>
    <row r="41" spans="1:9" s="81" customFormat="1" ht="24" customHeight="1">
      <c r="A41" s="14">
        <v>40</v>
      </c>
      <c r="B41" s="77" t="s">
        <v>579</v>
      </c>
      <c r="C41" s="78" t="s">
        <v>427</v>
      </c>
      <c r="D41" s="78" t="s">
        <v>428</v>
      </c>
      <c r="E41" s="79" t="s">
        <v>429</v>
      </c>
      <c r="F41" s="119">
        <v>1</v>
      </c>
      <c r="G41" s="78" t="s">
        <v>430</v>
      </c>
      <c r="H41" s="33">
        <f t="shared" si="0"/>
        <v>54</v>
      </c>
      <c r="I41" s="80" t="s">
        <v>580</v>
      </c>
    </row>
    <row r="42" spans="1:9" s="109" customFormat="1" ht="33">
      <c r="A42" s="105">
        <v>41</v>
      </c>
      <c r="B42" s="105" t="s">
        <v>30</v>
      </c>
      <c r="C42" s="106" t="s">
        <v>500</v>
      </c>
      <c r="D42" s="106" t="s">
        <v>501</v>
      </c>
      <c r="E42" s="107" t="s">
        <v>502</v>
      </c>
      <c r="F42" s="36">
        <v>1</v>
      </c>
      <c r="G42" s="106" t="s">
        <v>503</v>
      </c>
      <c r="H42" s="35">
        <f t="shared" si="0"/>
        <v>55</v>
      </c>
      <c r="I42" s="20" t="s">
        <v>530</v>
      </c>
    </row>
    <row r="43" spans="1:9" s="109" customFormat="1" ht="33">
      <c r="A43" s="105">
        <v>42</v>
      </c>
      <c r="B43" s="105" t="s">
        <v>30</v>
      </c>
      <c r="C43" s="106" t="s">
        <v>504</v>
      </c>
      <c r="D43" s="106" t="s">
        <v>505</v>
      </c>
      <c r="E43" s="107" t="s">
        <v>506</v>
      </c>
      <c r="F43" s="36">
        <v>1</v>
      </c>
      <c r="G43" s="106" t="s">
        <v>507</v>
      </c>
      <c r="H43" s="35">
        <f t="shared" si="0"/>
        <v>56</v>
      </c>
      <c r="I43" s="20" t="s">
        <v>530</v>
      </c>
    </row>
    <row r="44" spans="1:9" s="109" customFormat="1" ht="33">
      <c r="A44" s="105">
        <v>43</v>
      </c>
      <c r="B44" s="105" t="s">
        <v>30</v>
      </c>
      <c r="C44" s="106" t="s">
        <v>508</v>
      </c>
      <c r="D44" s="106" t="s">
        <v>509</v>
      </c>
      <c r="E44" s="107" t="s">
        <v>510</v>
      </c>
      <c r="F44" s="36">
        <v>1</v>
      </c>
      <c r="G44" s="106" t="s">
        <v>503</v>
      </c>
      <c r="H44" s="35">
        <f t="shared" si="0"/>
        <v>57</v>
      </c>
      <c r="I44" s="20" t="s">
        <v>530</v>
      </c>
    </row>
    <row r="45" spans="1:9" s="109" customFormat="1" ht="33">
      <c r="A45" s="105">
        <v>44</v>
      </c>
      <c r="B45" s="105" t="s">
        <v>30</v>
      </c>
      <c r="C45" s="106" t="s">
        <v>511</v>
      </c>
      <c r="D45" s="106" t="s">
        <v>512</v>
      </c>
      <c r="E45" s="107" t="s">
        <v>513</v>
      </c>
      <c r="F45" s="36">
        <v>1</v>
      </c>
      <c r="G45" s="106" t="s">
        <v>503</v>
      </c>
      <c r="H45" s="35">
        <f t="shared" si="0"/>
        <v>58</v>
      </c>
      <c r="I45" s="20" t="s">
        <v>530</v>
      </c>
    </row>
    <row r="46" spans="1:9" s="109" customFormat="1" ht="33">
      <c r="A46" s="105">
        <v>45</v>
      </c>
      <c r="B46" s="105" t="s">
        <v>30</v>
      </c>
      <c r="C46" s="106" t="s">
        <v>514</v>
      </c>
      <c r="D46" s="106" t="s">
        <v>515</v>
      </c>
      <c r="E46" s="108" t="s">
        <v>516</v>
      </c>
      <c r="F46" s="36">
        <v>1</v>
      </c>
      <c r="G46" s="106" t="s">
        <v>503</v>
      </c>
      <c r="H46" s="35">
        <f t="shared" si="0"/>
        <v>59</v>
      </c>
      <c r="I46" s="20" t="s">
        <v>530</v>
      </c>
    </row>
    <row r="47" spans="1:9" s="109" customFormat="1" ht="33">
      <c r="A47" s="105">
        <v>46</v>
      </c>
      <c r="B47" s="105" t="s">
        <v>520</v>
      </c>
      <c r="C47" s="106" t="s">
        <v>517</v>
      </c>
      <c r="D47" s="106" t="s">
        <v>518</v>
      </c>
      <c r="E47" s="107" t="s">
        <v>519</v>
      </c>
      <c r="F47" s="36">
        <v>2</v>
      </c>
      <c r="G47" s="106" t="s">
        <v>503</v>
      </c>
      <c r="H47" s="35">
        <f t="shared" si="0"/>
        <v>61</v>
      </c>
      <c r="I47" s="20" t="s">
        <v>530</v>
      </c>
    </row>
    <row r="48" spans="1:9" s="109" customFormat="1" ht="33">
      <c r="A48" s="105">
        <v>47</v>
      </c>
      <c r="B48" s="105" t="s">
        <v>520</v>
      </c>
      <c r="C48" s="106" t="s">
        <v>521</v>
      </c>
      <c r="D48" s="106" t="s">
        <v>522</v>
      </c>
      <c r="E48" s="107" t="s">
        <v>523</v>
      </c>
      <c r="F48" s="36">
        <v>1</v>
      </c>
      <c r="G48" s="106" t="s">
        <v>503</v>
      </c>
      <c r="H48" s="35">
        <f t="shared" si="0"/>
        <v>62</v>
      </c>
      <c r="I48" s="20" t="s">
        <v>530</v>
      </c>
    </row>
    <row r="49" spans="1:10" s="109" customFormat="1" ht="33">
      <c r="A49" s="105">
        <v>48</v>
      </c>
      <c r="B49" s="105" t="s">
        <v>520</v>
      </c>
      <c r="C49" s="106" t="s">
        <v>524</v>
      </c>
      <c r="D49" s="106" t="s">
        <v>522</v>
      </c>
      <c r="E49" s="107" t="s">
        <v>525</v>
      </c>
      <c r="F49" s="36">
        <v>1</v>
      </c>
      <c r="G49" s="106" t="s">
        <v>503</v>
      </c>
      <c r="H49" s="35">
        <f t="shared" si="0"/>
        <v>63</v>
      </c>
      <c r="I49" s="20" t="s">
        <v>530</v>
      </c>
    </row>
    <row r="50" spans="1:10" s="109" customFormat="1" ht="33">
      <c r="A50" s="105">
        <v>49</v>
      </c>
      <c r="B50" s="105" t="s">
        <v>520</v>
      </c>
      <c r="C50" s="106" t="s">
        <v>526</v>
      </c>
      <c r="D50" s="106" t="s">
        <v>527</v>
      </c>
      <c r="E50" s="107" t="s">
        <v>528</v>
      </c>
      <c r="F50" s="36">
        <v>1</v>
      </c>
      <c r="G50" s="106" t="s">
        <v>503</v>
      </c>
      <c r="H50" s="35">
        <f t="shared" si="0"/>
        <v>64</v>
      </c>
      <c r="I50" s="20" t="s">
        <v>530</v>
      </c>
    </row>
    <row r="51" spans="1:10" s="55" customFormat="1" ht="33">
      <c r="A51" s="51">
        <v>50</v>
      </c>
      <c r="B51" s="51" t="s">
        <v>941</v>
      </c>
      <c r="C51" s="51" t="s">
        <v>938</v>
      </c>
      <c r="D51" s="51" t="s">
        <v>939</v>
      </c>
      <c r="E51" s="153" t="s">
        <v>940</v>
      </c>
      <c r="F51" s="54">
        <v>1</v>
      </c>
      <c r="G51" s="52" t="s">
        <v>808</v>
      </c>
      <c r="H51" s="53">
        <f t="shared" si="0"/>
        <v>65</v>
      </c>
      <c r="I51" s="154" t="s">
        <v>942</v>
      </c>
      <c r="J51" s="55" t="s">
        <v>943</v>
      </c>
    </row>
    <row r="52" spans="1:10" s="55" customFormat="1" ht="33">
      <c r="A52" s="51">
        <v>51</v>
      </c>
      <c r="B52" s="51" t="s">
        <v>941</v>
      </c>
      <c r="C52" s="51" t="s">
        <v>944</v>
      </c>
      <c r="D52" s="51" t="s">
        <v>945</v>
      </c>
      <c r="E52" s="153" t="s">
        <v>946</v>
      </c>
      <c r="F52" s="54">
        <v>2</v>
      </c>
      <c r="G52" s="52" t="s">
        <v>808</v>
      </c>
      <c r="H52" s="53">
        <f t="shared" si="0"/>
        <v>67</v>
      </c>
      <c r="I52" s="154" t="s">
        <v>942</v>
      </c>
      <c r="J52" s="55" t="s">
        <v>943</v>
      </c>
    </row>
    <row r="53" spans="1:10" s="100" customFormat="1" ht="33">
      <c r="A53" s="97">
        <v>52</v>
      </c>
      <c r="B53" s="97" t="s">
        <v>54</v>
      </c>
      <c r="C53" s="101" t="s">
        <v>126</v>
      </c>
      <c r="D53" s="101" t="s">
        <v>184</v>
      </c>
      <c r="E53" s="110" t="s">
        <v>60</v>
      </c>
      <c r="F53" s="99">
        <v>1</v>
      </c>
      <c r="G53" s="101" t="s">
        <v>55</v>
      </c>
      <c r="H53" s="125">
        <f t="shared" ref="H53:H117" si="1">H52+F53</f>
        <v>68</v>
      </c>
      <c r="I53" s="111" t="s">
        <v>625</v>
      </c>
    </row>
    <row r="54" spans="1:10" s="100" customFormat="1" ht="33">
      <c r="A54" s="97">
        <v>53</v>
      </c>
      <c r="B54" s="97" t="s">
        <v>53</v>
      </c>
      <c r="C54" s="101" t="s">
        <v>127</v>
      </c>
      <c r="D54" s="101" t="s">
        <v>185</v>
      </c>
      <c r="E54" s="110" t="s">
        <v>64</v>
      </c>
      <c r="F54" s="99">
        <v>2</v>
      </c>
      <c r="G54" s="101" t="s">
        <v>8</v>
      </c>
      <c r="H54" s="125">
        <f t="shared" si="1"/>
        <v>70</v>
      </c>
      <c r="I54" s="111" t="s">
        <v>625</v>
      </c>
    </row>
    <row r="55" spans="1:10" s="100" customFormat="1" ht="33">
      <c r="A55" s="97">
        <v>54</v>
      </c>
      <c r="B55" s="97" t="s">
        <v>53</v>
      </c>
      <c r="C55" s="101" t="s">
        <v>128</v>
      </c>
      <c r="D55" s="101" t="s">
        <v>186</v>
      </c>
      <c r="E55" s="110" t="s">
        <v>65</v>
      </c>
      <c r="F55" s="99">
        <v>1</v>
      </c>
      <c r="G55" s="101" t="s">
        <v>8</v>
      </c>
      <c r="H55" s="125">
        <f t="shared" si="1"/>
        <v>71</v>
      </c>
      <c r="I55" s="111" t="s">
        <v>625</v>
      </c>
    </row>
    <row r="56" spans="1:10" s="100" customFormat="1" ht="33">
      <c r="A56" s="97">
        <v>55</v>
      </c>
      <c r="B56" s="97" t="s">
        <v>53</v>
      </c>
      <c r="C56" s="101" t="s">
        <v>129</v>
      </c>
      <c r="D56" s="101" t="s">
        <v>187</v>
      </c>
      <c r="E56" s="110" t="s">
        <v>66</v>
      </c>
      <c r="F56" s="99">
        <v>1</v>
      </c>
      <c r="G56" s="101" t="s">
        <v>51</v>
      </c>
      <c r="H56" s="125">
        <f t="shared" si="1"/>
        <v>72</v>
      </c>
      <c r="I56" s="111" t="s">
        <v>625</v>
      </c>
    </row>
    <row r="57" spans="1:10" s="100" customFormat="1" ht="33">
      <c r="A57" s="97">
        <v>56</v>
      </c>
      <c r="B57" s="97" t="s">
        <v>53</v>
      </c>
      <c r="C57" s="101" t="s">
        <v>130</v>
      </c>
      <c r="D57" s="101" t="s">
        <v>188</v>
      </c>
      <c r="E57" s="110" t="s">
        <v>67</v>
      </c>
      <c r="F57" s="99">
        <v>2</v>
      </c>
      <c r="G57" s="101" t="s">
        <v>8</v>
      </c>
      <c r="H57" s="125">
        <f t="shared" si="1"/>
        <v>74</v>
      </c>
      <c r="I57" s="111" t="s">
        <v>625</v>
      </c>
    </row>
    <row r="58" spans="1:10" s="100" customFormat="1" ht="33">
      <c r="A58" s="97">
        <v>57</v>
      </c>
      <c r="B58" s="97" t="s">
        <v>53</v>
      </c>
      <c r="C58" s="101" t="s">
        <v>131</v>
      </c>
      <c r="D58" s="101" t="s">
        <v>189</v>
      </c>
      <c r="E58" s="110" t="s">
        <v>68</v>
      </c>
      <c r="F58" s="99">
        <v>1</v>
      </c>
      <c r="G58" s="101" t="s">
        <v>61</v>
      </c>
      <c r="H58" s="125">
        <f t="shared" si="1"/>
        <v>75</v>
      </c>
      <c r="I58" s="111" t="s">
        <v>625</v>
      </c>
    </row>
    <row r="59" spans="1:10" s="100" customFormat="1" ht="33">
      <c r="A59" s="97">
        <v>58</v>
      </c>
      <c r="B59" s="97" t="s">
        <v>53</v>
      </c>
      <c r="C59" s="101" t="s">
        <v>132</v>
      </c>
      <c r="D59" s="101" t="s">
        <v>190</v>
      </c>
      <c r="E59" s="110" t="s">
        <v>69</v>
      </c>
      <c r="F59" s="99">
        <v>1</v>
      </c>
      <c r="G59" s="101" t="s">
        <v>8</v>
      </c>
      <c r="H59" s="125">
        <f t="shared" si="1"/>
        <v>76</v>
      </c>
      <c r="I59" s="111" t="s">
        <v>625</v>
      </c>
    </row>
    <row r="60" spans="1:10" s="163" customFormat="1" ht="33">
      <c r="A60" s="157">
        <v>59</v>
      </c>
      <c r="B60" s="157" t="s">
        <v>53</v>
      </c>
      <c r="C60" s="158" t="s">
        <v>947</v>
      </c>
      <c r="D60" s="158" t="s">
        <v>948</v>
      </c>
      <c r="E60" s="159" t="s">
        <v>949</v>
      </c>
      <c r="F60" s="160">
        <v>1</v>
      </c>
      <c r="G60" s="158" t="s">
        <v>950</v>
      </c>
      <c r="H60" s="161">
        <f t="shared" si="1"/>
        <v>77</v>
      </c>
      <c r="I60" s="162" t="s">
        <v>951</v>
      </c>
    </row>
    <row r="61" spans="1:10" s="100" customFormat="1" ht="33">
      <c r="A61" s="97">
        <v>60</v>
      </c>
      <c r="B61" s="97" t="s">
        <v>53</v>
      </c>
      <c r="C61" s="101" t="s">
        <v>133</v>
      </c>
      <c r="D61" s="101" t="s">
        <v>191</v>
      </c>
      <c r="E61" s="110" t="s">
        <v>63</v>
      </c>
      <c r="F61" s="99">
        <v>1</v>
      </c>
      <c r="G61" s="101" t="s">
        <v>8</v>
      </c>
      <c r="H61" s="125">
        <f t="shared" si="1"/>
        <v>78</v>
      </c>
      <c r="I61" s="111" t="s">
        <v>625</v>
      </c>
    </row>
    <row r="62" spans="1:10" s="100" customFormat="1" ht="33">
      <c r="A62" s="97">
        <v>61</v>
      </c>
      <c r="B62" s="97" t="s">
        <v>53</v>
      </c>
      <c r="C62" s="101" t="s">
        <v>134</v>
      </c>
      <c r="D62" s="101" t="s">
        <v>192</v>
      </c>
      <c r="E62" s="110" t="s">
        <v>62</v>
      </c>
      <c r="F62" s="99">
        <v>1</v>
      </c>
      <c r="G62" s="101" t="s">
        <v>8</v>
      </c>
      <c r="H62" s="125">
        <f t="shared" si="1"/>
        <v>79</v>
      </c>
      <c r="I62" s="111" t="s">
        <v>625</v>
      </c>
    </row>
    <row r="63" spans="1:10" s="100" customFormat="1" ht="33">
      <c r="A63" s="97">
        <v>62</v>
      </c>
      <c r="B63" s="97" t="s">
        <v>53</v>
      </c>
      <c r="C63" s="101" t="s">
        <v>135</v>
      </c>
      <c r="D63" s="101" t="s">
        <v>193</v>
      </c>
      <c r="E63" s="110" t="s">
        <v>80</v>
      </c>
      <c r="F63" s="99">
        <v>1</v>
      </c>
      <c r="G63" s="101" t="s">
        <v>81</v>
      </c>
      <c r="H63" s="125">
        <f t="shared" si="1"/>
        <v>80</v>
      </c>
      <c r="I63" s="111" t="s">
        <v>625</v>
      </c>
    </row>
    <row r="64" spans="1:10" s="100" customFormat="1" ht="33">
      <c r="A64" s="97">
        <v>63</v>
      </c>
      <c r="B64" s="97" t="s">
        <v>53</v>
      </c>
      <c r="C64" s="101" t="s">
        <v>136</v>
      </c>
      <c r="D64" s="101" t="s">
        <v>194</v>
      </c>
      <c r="E64" s="110" t="s">
        <v>79</v>
      </c>
      <c r="F64" s="99">
        <v>1</v>
      </c>
      <c r="G64" s="101" t="s">
        <v>70</v>
      </c>
      <c r="H64" s="125">
        <f t="shared" si="1"/>
        <v>81</v>
      </c>
      <c r="I64" s="111" t="s">
        <v>625</v>
      </c>
    </row>
    <row r="65" spans="1:9" s="100" customFormat="1" ht="33">
      <c r="A65" s="97">
        <v>64</v>
      </c>
      <c r="B65" s="97" t="s">
        <v>53</v>
      </c>
      <c r="C65" s="101" t="s">
        <v>137</v>
      </c>
      <c r="D65" s="101" t="s">
        <v>195</v>
      </c>
      <c r="E65" s="111" t="s">
        <v>77</v>
      </c>
      <c r="F65" s="99">
        <v>1</v>
      </c>
      <c r="G65" s="101" t="s">
        <v>81</v>
      </c>
      <c r="H65" s="125">
        <f t="shared" si="1"/>
        <v>82</v>
      </c>
      <c r="I65" s="111" t="s">
        <v>625</v>
      </c>
    </row>
    <row r="66" spans="1:9" s="100" customFormat="1" ht="33">
      <c r="A66" s="97">
        <v>65</v>
      </c>
      <c r="B66" s="97" t="s">
        <v>53</v>
      </c>
      <c r="C66" s="101" t="s">
        <v>138</v>
      </c>
      <c r="D66" s="101" t="s">
        <v>196</v>
      </c>
      <c r="E66" s="110" t="s">
        <v>82</v>
      </c>
      <c r="F66" s="99">
        <v>1</v>
      </c>
      <c r="G66" s="101" t="s">
        <v>71</v>
      </c>
      <c r="H66" s="125">
        <f t="shared" si="1"/>
        <v>83</v>
      </c>
      <c r="I66" s="111" t="s">
        <v>625</v>
      </c>
    </row>
    <row r="67" spans="1:9" s="100" customFormat="1" ht="33">
      <c r="A67" s="97">
        <v>66</v>
      </c>
      <c r="B67" s="97" t="s">
        <v>53</v>
      </c>
      <c r="C67" s="101" t="s">
        <v>139</v>
      </c>
      <c r="D67" s="101" t="s">
        <v>197</v>
      </c>
      <c r="E67" s="111" t="s">
        <v>76</v>
      </c>
      <c r="F67" s="99">
        <v>1</v>
      </c>
      <c r="G67" s="101" t="s">
        <v>81</v>
      </c>
      <c r="H67" s="125">
        <f t="shared" si="1"/>
        <v>84</v>
      </c>
      <c r="I67" s="111" t="s">
        <v>625</v>
      </c>
    </row>
    <row r="68" spans="1:9" s="100" customFormat="1" ht="33">
      <c r="A68" s="97">
        <v>67</v>
      </c>
      <c r="B68" s="97" t="s">
        <v>53</v>
      </c>
      <c r="C68" s="101" t="s">
        <v>140</v>
      </c>
      <c r="D68" s="101" t="s">
        <v>198</v>
      </c>
      <c r="E68" s="110" t="s">
        <v>75</v>
      </c>
      <c r="F68" s="99">
        <v>1</v>
      </c>
      <c r="G68" s="101" t="s">
        <v>81</v>
      </c>
      <c r="H68" s="125">
        <f t="shared" si="1"/>
        <v>85</v>
      </c>
      <c r="I68" s="111" t="s">
        <v>625</v>
      </c>
    </row>
    <row r="69" spans="1:9" s="100" customFormat="1" ht="33">
      <c r="A69" s="97">
        <v>68</v>
      </c>
      <c r="B69" s="97" t="s">
        <v>53</v>
      </c>
      <c r="C69" s="101" t="s">
        <v>141</v>
      </c>
      <c r="D69" s="101" t="s">
        <v>199</v>
      </c>
      <c r="E69" s="111" t="s">
        <v>74</v>
      </c>
      <c r="F69" s="99">
        <v>2</v>
      </c>
      <c r="G69" s="101" t="s">
        <v>81</v>
      </c>
      <c r="H69" s="125">
        <f t="shared" si="1"/>
        <v>87</v>
      </c>
      <c r="I69" s="111" t="s">
        <v>625</v>
      </c>
    </row>
    <row r="70" spans="1:9" s="100" customFormat="1" ht="33">
      <c r="A70" s="97">
        <v>69</v>
      </c>
      <c r="B70" s="97" t="s">
        <v>53</v>
      </c>
      <c r="C70" s="101" t="s">
        <v>142</v>
      </c>
      <c r="D70" s="101" t="s">
        <v>200</v>
      </c>
      <c r="E70" s="111" t="s">
        <v>73</v>
      </c>
      <c r="F70" s="99">
        <v>1</v>
      </c>
      <c r="G70" s="101" t="s">
        <v>81</v>
      </c>
      <c r="H70" s="125">
        <f t="shared" si="1"/>
        <v>88</v>
      </c>
      <c r="I70" s="111" t="s">
        <v>625</v>
      </c>
    </row>
    <row r="71" spans="1:9" s="100" customFormat="1" ht="33">
      <c r="A71" s="97">
        <v>70</v>
      </c>
      <c r="B71" s="97" t="s">
        <v>53</v>
      </c>
      <c r="C71" s="101" t="s">
        <v>143</v>
      </c>
      <c r="D71" s="101" t="s">
        <v>201</v>
      </c>
      <c r="E71" s="111" t="s">
        <v>78</v>
      </c>
      <c r="F71" s="99">
        <v>1</v>
      </c>
      <c r="G71" s="101" t="s">
        <v>81</v>
      </c>
      <c r="H71" s="125">
        <f t="shared" si="1"/>
        <v>89</v>
      </c>
      <c r="I71" s="111" t="s">
        <v>625</v>
      </c>
    </row>
    <row r="72" spans="1:9" s="100" customFormat="1" ht="33">
      <c r="A72" s="97">
        <v>71</v>
      </c>
      <c r="B72" s="97" t="s">
        <v>575</v>
      </c>
      <c r="C72" s="101" t="s">
        <v>144</v>
      </c>
      <c r="D72" s="101" t="s">
        <v>145</v>
      </c>
      <c r="E72" s="111" t="s">
        <v>72</v>
      </c>
      <c r="F72" s="99">
        <v>1</v>
      </c>
      <c r="G72" s="101" t="s">
        <v>81</v>
      </c>
      <c r="H72" s="125">
        <f t="shared" si="1"/>
        <v>90</v>
      </c>
      <c r="I72" s="111" t="s">
        <v>625</v>
      </c>
    </row>
    <row r="73" spans="1:9" s="152" customFormat="1" ht="33">
      <c r="A73" s="146">
        <v>72</v>
      </c>
      <c r="B73" s="146" t="s">
        <v>838</v>
      </c>
      <c r="C73" s="146" t="s">
        <v>835</v>
      </c>
      <c r="D73" s="146" t="s">
        <v>836</v>
      </c>
      <c r="E73" s="147" t="s">
        <v>837</v>
      </c>
      <c r="F73" s="148">
        <v>7</v>
      </c>
      <c r="G73" s="149" t="s">
        <v>808</v>
      </c>
      <c r="H73" s="150">
        <f t="shared" si="1"/>
        <v>97</v>
      </c>
      <c r="I73" s="151" t="s">
        <v>839</v>
      </c>
    </row>
    <row r="74" spans="1:9" s="55" customFormat="1" ht="33">
      <c r="A74" s="51">
        <v>73</v>
      </c>
      <c r="B74" s="51" t="s">
        <v>838</v>
      </c>
      <c r="C74" s="51" t="s">
        <v>840</v>
      </c>
      <c r="D74" s="51" t="s">
        <v>841</v>
      </c>
      <c r="E74" s="153" t="s">
        <v>842</v>
      </c>
      <c r="F74" s="54">
        <v>1</v>
      </c>
      <c r="G74" s="52" t="s">
        <v>843</v>
      </c>
      <c r="H74" s="53">
        <f t="shared" si="1"/>
        <v>98</v>
      </c>
      <c r="I74" s="154" t="s">
        <v>844</v>
      </c>
    </row>
    <row r="75" spans="1:9" s="55" customFormat="1" ht="33">
      <c r="A75" s="51">
        <v>74</v>
      </c>
      <c r="B75" s="51" t="s">
        <v>838</v>
      </c>
      <c r="C75" s="51" t="s">
        <v>845</v>
      </c>
      <c r="D75" s="51" t="s">
        <v>846</v>
      </c>
      <c r="E75" s="153" t="s">
        <v>847</v>
      </c>
      <c r="F75" s="54">
        <v>1</v>
      </c>
      <c r="G75" s="52" t="s">
        <v>843</v>
      </c>
      <c r="H75" s="53">
        <f t="shared" si="1"/>
        <v>99</v>
      </c>
      <c r="I75" s="154" t="s">
        <v>844</v>
      </c>
    </row>
    <row r="76" spans="1:9" s="55" customFormat="1" ht="33">
      <c r="A76" s="51">
        <v>75</v>
      </c>
      <c r="B76" s="51" t="s">
        <v>838</v>
      </c>
      <c r="C76" s="51" t="s">
        <v>848</v>
      </c>
      <c r="D76" s="51" t="s">
        <v>849</v>
      </c>
      <c r="E76" s="153" t="s">
        <v>850</v>
      </c>
      <c r="F76" s="54">
        <v>1</v>
      </c>
      <c r="G76" s="52" t="s">
        <v>843</v>
      </c>
      <c r="H76" s="53">
        <f t="shared" si="1"/>
        <v>100</v>
      </c>
      <c r="I76" s="154" t="s">
        <v>844</v>
      </c>
    </row>
    <row r="77" spans="1:9" s="55" customFormat="1" ht="33">
      <c r="A77" s="51">
        <v>76</v>
      </c>
      <c r="B77" s="51" t="s">
        <v>838</v>
      </c>
      <c r="C77" s="51" t="s">
        <v>851</v>
      </c>
      <c r="D77" s="51" t="s">
        <v>852</v>
      </c>
      <c r="E77" s="153" t="s">
        <v>853</v>
      </c>
      <c r="F77" s="54">
        <v>1</v>
      </c>
      <c r="G77" s="52" t="s">
        <v>843</v>
      </c>
      <c r="H77" s="53">
        <f t="shared" si="1"/>
        <v>101</v>
      </c>
      <c r="I77" s="154" t="s">
        <v>844</v>
      </c>
    </row>
    <row r="78" spans="1:9" s="55" customFormat="1" ht="33">
      <c r="A78" s="51">
        <v>77</v>
      </c>
      <c r="B78" s="51" t="s">
        <v>838</v>
      </c>
      <c r="C78" s="51" t="s">
        <v>854</v>
      </c>
      <c r="D78" s="51" t="s">
        <v>855</v>
      </c>
      <c r="E78" s="153" t="s">
        <v>856</v>
      </c>
      <c r="F78" s="54">
        <v>1</v>
      </c>
      <c r="G78" s="52" t="s">
        <v>843</v>
      </c>
      <c r="H78" s="53">
        <f t="shared" si="1"/>
        <v>102</v>
      </c>
      <c r="I78" s="154" t="s">
        <v>844</v>
      </c>
    </row>
    <row r="79" spans="1:9" s="55" customFormat="1" ht="33">
      <c r="A79" s="51">
        <v>78</v>
      </c>
      <c r="B79" s="51" t="s">
        <v>838</v>
      </c>
      <c r="C79" s="51" t="s">
        <v>857</v>
      </c>
      <c r="D79" s="51" t="s">
        <v>858</v>
      </c>
      <c r="E79" s="153" t="s">
        <v>859</v>
      </c>
      <c r="F79" s="54">
        <v>1</v>
      </c>
      <c r="G79" s="52" t="s">
        <v>843</v>
      </c>
      <c r="H79" s="53">
        <f t="shared" si="1"/>
        <v>103</v>
      </c>
      <c r="I79" s="154" t="s">
        <v>844</v>
      </c>
    </row>
    <row r="80" spans="1:9" s="55" customFormat="1" ht="33">
      <c r="A80" s="51">
        <v>79</v>
      </c>
      <c r="B80" s="51" t="s">
        <v>838</v>
      </c>
      <c r="C80" s="51" t="s">
        <v>860</v>
      </c>
      <c r="D80" s="51" t="s">
        <v>861</v>
      </c>
      <c r="E80" s="153" t="s">
        <v>862</v>
      </c>
      <c r="F80" s="54">
        <v>1</v>
      </c>
      <c r="G80" s="52" t="s">
        <v>843</v>
      </c>
      <c r="H80" s="53">
        <f t="shared" si="1"/>
        <v>104</v>
      </c>
      <c r="I80" s="154" t="s">
        <v>844</v>
      </c>
    </row>
    <row r="81" spans="1:9" s="55" customFormat="1" ht="33">
      <c r="A81" s="51">
        <v>80</v>
      </c>
      <c r="B81" s="51" t="s">
        <v>838</v>
      </c>
      <c r="C81" s="51" t="s">
        <v>863</v>
      </c>
      <c r="D81" s="51" t="s">
        <v>864</v>
      </c>
      <c r="E81" s="153" t="s">
        <v>865</v>
      </c>
      <c r="F81" s="54">
        <v>1</v>
      </c>
      <c r="G81" s="52" t="s">
        <v>843</v>
      </c>
      <c r="H81" s="53">
        <f t="shared" si="1"/>
        <v>105</v>
      </c>
      <c r="I81" s="154" t="s">
        <v>844</v>
      </c>
    </row>
    <row r="82" spans="1:9" s="55" customFormat="1" ht="33">
      <c r="A82" s="51">
        <v>81</v>
      </c>
      <c r="B82" s="51" t="s">
        <v>869</v>
      </c>
      <c r="C82" s="51" t="s">
        <v>866</v>
      </c>
      <c r="D82" s="51" t="s">
        <v>867</v>
      </c>
      <c r="E82" s="153" t="s">
        <v>868</v>
      </c>
      <c r="F82" s="54">
        <v>1</v>
      </c>
      <c r="G82" s="52" t="s">
        <v>843</v>
      </c>
      <c r="H82" s="53">
        <f t="shared" si="1"/>
        <v>106</v>
      </c>
      <c r="I82" s="154" t="s">
        <v>844</v>
      </c>
    </row>
    <row r="83" spans="1:9" s="55" customFormat="1" ht="33">
      <c r="A83" s="51">
        <v>82</v>
      </c>
      <c r="B83" s="51" t="s">
        <v>875</v>
      </c>
      <c r="C83" s="51" t="s">
        <v>871</v>
      </c>
      <c r="D83" s="51" t="s">
        <v>872</v>
      </c>
      <c r="E83" s="153" t="s">
        <v>873</v>
      </c>
      <c r="F83" s="54">
        <v>1</v>
      </c>
      <c r="G83" s="52" t="s">
        <v>874</v>
      </c>
      <c r="H83" s="53">
        <f t="shared" si="1"/>
        <v>107</v>
      </c>
      <c r="I83" s="154" t="s">
        <v>844</v>
      </c>
    </row>
    <row r="84" spans="1:9" s="55" customFormat="1" ht="33">
      <c r="A84" s="51">
        <v>83</v>
      </c>
      <c r="B84" s="51" t="s">
        <v>875</v>
      </c>
      <c r="C84" s="51" t="s">
        <v>876</v>
      </c>
      <c r="D84" s="51" t="s">
        <v>877</v>
      </c>
      <c r="E84" s="153" t="s">
        <v>878</v>
      </c>
      <c r="F84" s="54">
        <v>2</v>
      </c>
      <c r="G84" s="52" t="s">
        <v>874</v>
      </c>
      <c r="H84" s="53">
        <f t="shared" si="1"/>
        <v>109</v>
      </c>
      <c r="I84" s="154" t="s">
        <v>844</v>
      </c>
    </row>
    <row r="85" spans="1:9" s="55" customFormat="1" ht="33">
      <c r="A85" s="51">
        <v>84</v>
      </c>
      <c r="B85" s="51" t="s">
        <v>875</v>
      </c>
      <c r="C85" s="51" t="s">
        <v>879</v>
      </c>
      <c r="D85" s="51" t="s">
        <v>880</v>
      </c>
      <c r="E85" s="153" t="s">
        <v>881</v>
      </c>
      <c r="F85" s="54">
        <v>2</v>
      </c>
      <c r="G85" s="52" t="s">
        <v>874</v>
      </c>
      <c r="H85" s="53">
        <f t="shared" si="1"/>
        <v>111</v>
      </c>
      <c r="I85" s="154" t="s">
        <v>844</v>
      </c>
    </row>
    <row r="86" spans="1:9" s="55" customFormat="1" ht="33">
      <c r="A86" s="51">
        <v>85</v>
      </c>
      <c r="B86" s="51" t="s">
        <v>875</v>
      </c>
      <c r="C86" s="51" t="s">
        <v>882</v>
      </c>
      <c r="D86" s="51" t="s">
        <v>883</v>
      </c>
      <c r="E86" s="153" t="s">
        <v>884</v>
      </c>
      <c r="F86" s="54">
        <v>1</v>
      </c>
      <c r="G86" s="52" t="s">
        <v>874</v>
      </c>
      <c r="H86" s="53">
        <f t="shared" si="1"/>
        <v>112</v>
      </c>
      <c r="I86" s="154" t="s">
        <v>844</v>
      </c>
    </row>
    <row r="87" spans="1:9" s="55" customFormat="1" ht="33">
      <c r="A87" s="51">
        <v>86</v>
      </c>
      <c r="B87" s="51" t="s">
        <v>875</v>
      </c>
      <c r="C87" s="51" t="s">
        <v>848</v>
      </c>
      <c r="D87" s="51" t="s">
        <v>885</v>
      </c>
      <c r="E87" s="153" t="s">
        <v>886</v>
      </c>
      <c r="F87" s="54">
        <v>1</v>
      </c>
      <c r="G87" s="52" t="s">
        <v>874</v>
      </c>
      <c r="H87" s="53">
        <f t="shared" si="1"/>
        <v>113</v>
      </c>
      <c r="I87" s="154" t="s">
        <v>844</v>
      </c>
    </row>
    <row r="88" spans="1:9" s="55" customFormat="1" ht="33">
      <c r="A88" s="51">
        <v>87</v>
      </c>
      <c r="B88" s="51" t="s">
        <v>875</v>
      </c>
      <c r="C88" s="51" t="s">
        <v>887</v>
      </c>
      <c r="D88" s="51" t="s">
        <v>888</v>
      </c>
      <c r="E88" s="153" t="s">
        <v>889</v>
      </c>
      <c r="F88" s="54">
        <v>4</v>
      </c>
      <c r="G88" s="52" t="s">
        <v>874</v>
      </c>
      <c r="H88" s="53">
        <f t="shared" si="1"/>
        <v>117</v>
      </c>
      <c r="I88" s="154" t="s">
        <v>844</v>
      </c>
    </row>
    <row r="89" spans="1:9" s="55" customFormat="1" ht="33">
      <c r="A89" s="51">
        <v>88</v>
      </c>
      <c r="B89" s="51" t="s">
        <v>875</v>
      </c>
      <c r="C89" s="51" t="s">
        <v>890</v>
      </c>
      <c r="D89" s="51" t="s">
        <v>891</v>
      </c>
      <c r="E89" s="153" t="s">
        <v>892</v>
      </c>
      <c r="F89" s="54">
        <v>2</v>
      </c>
      <c r="G89" s="52" t="s">
        <v>874</v>
      </c>
      <c r="H89" s="53">
        <f t="shared" si="1"/>
        <v>119</v>
      </c>
      <c r="I89" s="154" t="s">
        <v>844</v>
      </c>
    </row>
    <row r="90" spans="1:9" s="55" customFormat="1" ht="33">
      <c r="A90" s="51">
        <v>89</v>
      </c>
      <c r="B90" s="51" t="s">
        <v>875</v>
      </c>
      <c r="C90" s="51" t="s">
        <v>893</v>
      </c>
      <c r="D90" s="51" t="s">
        <v>894</v>
      </c>
      <c r="E90" s="153" t="s">
        <v>895</v>
      </c>
      <c r="F90" s="54">
        <v>1</v>
      </c>
      <c r="G90" s="52" t="s">
        <v>874</v>
      </c>
      <c r="H90" s="53">
        <f t="shared" si="1"/>
        <v>120</v>
      </c>
      <c r="I90" s="154" t="s">
        <v>844</v>
      </c>
    </row>
    <row r="91" spans="1:9" s="55" customFormat="1" ht="33">
      <c r="A91" s="51">
        <v>90</v>
      </c>
      <c r="B91" s="51" t="s">
        <v>875</v>
      </c>
      <c r="C91" s="51" t="s">
        <v>896</v>
      </c>
      <c r="D91" s="51" t="s">
        <v>897</v>
      </c>
      <c r="E91" s="153" t="s">
        <v>898</v>
      </c>
      <c r="F91" s="54">
        <v>1</v>
      </c>
      <c r="G91" s="52" t="s">
        <v>874</v>
      </c>
      <c r="H91" s="53">
        <f t="shared" si="1"/>
        <v>121</v>
      </c>
      <c r="I91" s="154" t="s">
        <v>844</v>
      </c>
    </row>
    <row r="92" spans="1:9" s="55" customFormat="1" ht="33">
      <c r="A92" s="51">
        <v>91</v>
      </c>
      <c r="B92" s="51" t="s">
        <v>875</v>
      </c>
      <c r="C92" s="51" t="s">
        <v>899</v>
      </c>
      <c r="D92" s="51" t="s">
        <v>900</v>
      </c>
      <c r="E92" s="153" t="s">
        <v>901</v>
      </c>
      <c r="F92" s="54">
        <v>1</v>
      </c>
      <c r="G92" s="52" t="s">
        <v>874</v>
      </c>
      <c r="H92" s="53">
        <f t="shared" si="1"/>
        <v>122</v>
      </c>
      <c r="I92" s="154" t="s">
        <v>844</v>
      </c>
    </row>
    <row r="93" spans="1:9" s="55" customFormat="1" ht="33">
      <c r="A93" s="51">
        <v>92</v>
      </c>
      <c r="B93" s="51" t="s">
        <v>905</v>
      </c>
      <c r="C93" s="51" t="s">
        <v>902</v>
      </c>
      <c r="D93" s="51" t="s">
        <v>903</v>
      </c>
      <c r="E93" s="153" t="s">
        <v>904</v>
      </c>
      <c r="F93" s="54">
        <v>1</v>
      </c>
      <c r="G93" s="52" t="s">
        <v>874</v>
      </c>
      <c r="H93" s="53">
        <f t="shared" si="1"/>
        <v>123</v>
      </c>
      <c r="I93" s="154" t="s">
        <v>844</v>
      </c>
    </row>
    <row r="94" spans="1:9" s="55" customFormat="1" ht="33">
      <c r="A94" s="51">
        <v>93</v>
      </c>
      <c r="B94" s="51" t="s">
        <v>905</v>
      </c>
      <c r="C94" s="51" t="s">
        <v>906</v>
      </c>
      <c r="D94" s="51" t="s">
        <v>907</v>
      </c>
      <c r="E94" s="153" t="s">
        <v>908</v>
      </c>
      <c r="F94" s="54">
        <v>2</v>
      </c>
      <c r="G94" s="52" t="s">
        <v>874</v>
      </c>
      <c r="H94" s="53">
        <f t="shared" si="1"/>
        <v>125</v>
      </c>
      <c r="I94" s="154" t="s">
        <v>844</v>
      </c>
    </row>
    <row r="95" spans="1:9" s="55" customFormat="1" ht="33">
      <c r="A95" s="51">
        <v>94</v>
      </c>
      <c r="B95" s="51" t="s">
        <v>905</v>
      </c>
      <c r="C95" s="51" t="s">
        <v>909</v>
      </c>
      <c r="D95" s="51" t="s">
        <v>910</v>
      </c>
      <c r="E95" s="153" t="s">
        <v>911</v>
      </c>
      <c r="F95" s="54">
        <v>1</v>
      </c>
      <c r="G95" s="52" t="s">
        <v>874</v>
      </c>
      <c r="H95" s="53">
        <f t="shared" si="1"/>
        <v>126</v>
      </c>
      <c r="I95" s="154" t="s">
        <v>844</v>
      </c>
    </row>
    <row r="96" spans="1:9" s="55" customFormat="1" ht="33">
      <c r="A96" s="51">
        <v>95</v>
      </c>
      <c r="B96" s="51" t="s">
        <v>905</v>
      </c>
      <c r="C96" s="51" t="s">
        <v>912</v>
      </c>
      <c r="D96" s="51" t="s">
        <v>913</v>
      </c>
      <c r="E96" s="153" t="s">
        <v>914</v>
      </c>
      <c r="F96" s="54">
        <v>1</v>
      </c>
      <c r="G96" s="52" t="s">
        <v>874</v>
      </c>
      <c r="H96" s="53">
        <f t="shared" si="1"/>
        <v>127</v>
      </c>
      <c r="I96" s="154" t="s">
        <v>844</v>
      </c>
    </row>
    <row r="97" spans="1:11" s="55" customFormat="1" ht="33">
      <c r="A97" s="51">
        <v>96</v>
      </c>
      <c r="B97" s="51" t="s">
        <v>905</v>
      </c>
      <c r="C97" s="51" t="s">
        <v>915</v>
      </c>
      <c r="D97" s="51" t="s">
        <v>916</v>
      </c>
      <c r="E97" s="153" t="s">
        <v>917</v>
      </c>
      <c r="F97" s="54">
        <v>1</v>
      </c>
      <c r="G97" s="52" t="s">
        <v>918</v>
      </c>
      <c r="H97" s="53">
        <f t="shared" si="1"/>
        <v>128</v>
      </c>
      <c r="I97" s="154" t="s">
        <v>844</v>
      </c>
    </row>
    <row r="98" spans="1:11" s="55" customFormat="1" ht="33">
      <c r="A98" s="51">
        <v>97</v>
      </c>
      <c r="B98" s="51" t="s">
        <v>905</v>
      </c>
      <c r="C98" s="51" t="s">
        <v>919</v>
      </c>
      <c r="D98" s="51" t="s">
        <v>920</v>
      </c>
      <c r="E98" s="153" t="s">
        <v>921</v>
      </c>
      <c r="F98" s="54">
        <v>2</v>
      </c>
      <c r="G98" s="52" t="s">
        <v>918</v>
      </c>
      <c r="H98" s="53">
        <f t="shared" si="1"/>
        <v>130</v>
      </c>
      <c r="I98" s="154" t="s">
        <v>844</v>
      </c>
    </row>
    <row r="99" spans="1:11" s="55" customFormat="1" ht="33">
      <c r="A99" s="51">
        <v>98</v>
      </c>
      <c r="B99" s="51" t="s">
        <v>905</v>
      </c>
      <c r="C99" s="51" t="s">
        <v>922</v>
      </c>
      <c r="D99" s="51" t="s">
        <v>923</v>
      </c>
      <c r="E99" s="153" t="s">
        <v>924</v>
      </c>
      <c r="F99" s="54">
        <v>2</v>
      </c>
      <c r="G99" s="52" t="s">
        <v>918</v>
      </c>
      <c r="H99" s="53">
        <f t="shared" si="1"/>
        <v>132</v>
      </c>
      <c r="I99" s="154" t="s">
        <v>844</v>
      </c>
    </row>
    <row r="100" spans="1:11" s="5" customFormat="1" ht="33">
      <c r="A100" s="18">
        <v>99</v>
      </c>
      <c r="B100" s="18" t="s">
        <v>576</v>
      </c>
      <c r="C100" s="18" t="s">
        <v>357</v>
      </c>
      <c r="D100" s="18" t="s">
        <v>358</v>
      </c>
      <c r="E100" s="21" t="s">
        <v>359</v>
      </c>
      <c r="F100" s="36">
        <v>1</v>
      </c>
      <c r="G100" s="19" t="s">
        <v>360</v>
      </c>
      <c r="H100" s="35">
        <f t="shared" si="1"/>
        <v>133</v>
      </c>
      <c r="I100" s="20" t="s">
        <v>666</v>
      </c>
    </row>
    <row r="101" spans="1:11" s="142" customFormat="1" ht="33">
      <c r="A101" s="136">
        <v>100</v>
      </c>
      <c r="B101" s="136" t="s">
        <v>826</v>
      </c>
      <c r="C101" s="136" t="s">
        <v>815</v>
      </c>
      <c r="D101" s="136" t="s">
        <v>816</v>
      </c>
      <c r="E101" s="137" t="s">
        <v>825</v>
      </c>
      <c r="F101" s="138">
        <v>1</v>
      </c>
      <c r="G101" s="139" t="s">
        <v>821</v>
      </c>
      <c r="H101" s="140">
        <f t="shared" si="1"/>
        <v>134</v>
      </c>
      <c r="I101" s="141" t="s">
        <v>827</v>
      </c>
    </row>
    <row r="102" spans="1:11" s="44" customFormat="1" ht="33">
      <c r="A102" s="39">
        <v>101</v>
      </c>
      <c r="B102" s="39" t="s">
        <v>937</v>
      </c>
      <c r="C102" s="39" t="s">
        <v>952</v>
      </c>
      <c r="D102" s="39" t="s">
        <v>953</v>
      </c>
      <c r="E102" s="155" t="s">
        <v>954</v>
      </c>
      <c r="F102" s="42">
        <v>1</v>
      </c>
      <c r="G102" s="40" t="s">
        <v>936</v>
      </c>
      <c r="H102" s="41">
        <f t="shared" si="1"/>
        <v>135</v>
      </c>
      <c r="I102" s="156" t="s">
        <v>955</v>
      </c>
    </row>
    <row r="103" spans="1:11" s="44" customFormat="1" ht="33">
      <c r="A103" s="39">
        <v>102</v>
      </c>
      <c r="B103" s="39" t="s">
        <v>937</v>
      </c>
      <c r="C103" s="39" t="s">
        <v>956</v>
      </c>
      <c r="D103" s="39" t="s">
        <v>957</v>
      </c>
      <c r="E103" s="155" t="s">
        <v>958</v>
      </c>
      <c r="F103" s="42">
        <v>1</v>
      </c>
      <c r="G103" s="40" t="s">
        <v>936</v>
      </c>
      <c r="H103" s="41">
        <f t="shared" si="1"/>
        <v>136</v>
      </c>
      <c r="I103" s="156" t="s">
        <v>955</v>
      </c>
    </row>
    <row r="104" spans="1:11" s="44" customFormat="1" ht="33">
      <c r="A104" s="39">
        <v>103</v>
      </c>
      <c r="B104" s="39" t="s">
        <v>937</v>
      </c>
      <c r="C104" s="39" t="s">
        <v>959</v>
      </c>
      <c r="D104" s="39" t="s">
        <v>960</v>
      </c>
      <c r="E104" s="155" t="s">
        <v>961</v>
      </c>
      <c r="F104" s="42">
        <v>1</v>
      </c>
      <c r="G104" s="40" t="s">
        <v>936</v>
      </c>
      <c r="H104" s="41">
        <f t="shared" si="1"/>
        <v>137</v>
      </c>
      <c r="I104" s="156" t="s">
        <v>955</v>
      </c>
    </row>
    <row r="105" spans="1:11" s="44" customFormat="1" ht="33">
      <c r="A105" s="39">
        <v>104</v>
      </c>
      <c r="B105" s="39" t="s">
        <v>937</v>
      </c>
      <c r="C105" s="40" t="s">
        <v>962</v>
      </c>
      <c r="D105" s="39" t="s">
        <v>963</v>
      </c>
      <c r="E105" s="155" t="s">
        <v>964</v>
      </c>
      <c r="F105" s="42">
        <v>1</v>
      </c>
      <c r="G105" s="40" t="s">
        <v>936</v>
      </c>
      <c r="H105" s="41">
        <f t="shared" si="1"/>
        <v>138</v>
      </c>
      <c r="I105" s="156" t="s">
        <v>955</v>
      </c>
    </row>
    <row r="106" spans="1:11" s="44" customFormat="1" ht="33">
      <c r="A106" s="39">
        <v>105</v>
      </c>
      <c r="B106" s="39" t="s">
        <v>969</v>
      </c>
      <c r="C106" s="39" t="s">
        <v>965</v>
      </c>
      <c r="D106" s="39" t="s">
        <v>966</v>
      </c>
      <c r="E106" s="155" t="s">
        <v>967</v>
      </c>
      <c r="F106" s="42">
        <v>1</v>
      </c>
      <c r="G106" s="40" t="s">
        <v>968</v>
      </c>
      <c r="H106" s="41">
        <f t="shared" si="1"/>
        <v>139</v>
      </c>
      <c r="I106" s="156" t="s">
        <v>970</v>
      </c>
    </row>
    <row r="107" spans="1:11" s="44" customFormat="1" ht="33">
      <c r="A107" s="39">
        <v>106</v>
      </c>
      <c r="B107" s="42" t="s">
        <v>975</v>
      </c>
      <c r="C107" s="39" t="s">
        <v>971</v>
      </c>
      <c r="D107" s="39" t="s">
        <v>972</v>
      </c>
      <c r="E107" s="155" t="s">
        <v>973</v>
      </c>
      <c r="F107" s="164">
        <v>1</v>
      </c>
      <c r="G107" s="40" t="s">
        <v>974</v>
      </c>
      <c r="H107" s="41">
        <f t="shared" si="1"/>
        <v>140</v>
      </c>
      <c r="I107" s="156" t="s">
        <v>970</v>
      </c>
      <c r="J107" s="165"/>
      <c r="K107" s="165">
        <v>25000</v>
      </c>
    </row>
    <row r="108" spans="1:11" s="81" customFormat="1" ht="33">
      <c r="A108" s="77">
        <v>107</v>
      </c>
      <c r="B108" s="77" t="s">
        <v>824</v>
      </c>
      <c r="C108" s="78" t="s">
        <v>930</v>
      </c>
      <c r="D108" s="78" t="s">
        <v>931</v>
      </c>
      <c r="E108" s="79" t="s">
        <v>932</v>
      </c>
      <c r="F108" s="119">
        <v>1</v>
      </c>
      <c r="G108" s="78" t="s">
        <v>933</v>
      </c>
      <c r="H108" s="143">
        <f t="shared" si="1"/>
        <v>141</v>
      </c>
      <c r="I108" s="80" t="s">
        <v>934</v>
      </c>
    </row>
    <row r="109" spans="1:11" s="44" customFormat="1" ht="33">
      <c r="A109" s="39">
        <v>108</v>
      </c>
      <c r="B109" s="39" t="s">
        <v>935</v>
      </c>
      <c r="C109" s="39" t="s">
        <v>976</v>
      </c>
      <c r="D109" s="39" t="s">
        <v>977</v>
      </c>
      <c r="E109" s="155" t="s">
        <v>978</v>
      </c>
      <c r="F109" s="42">
        <v>1</v>
      </c>
      <c r="G109" s="40" t="s">
        <v>979</v>
      </c>
      <c r="H109" s="41">
        <f t="shared" si="1"/>
        <v>142</v>
      </c>
      <c r="I109" s="156" t="s">
        <v>955</v>
      </c>
    </row>
    <row r="110" spans="1:11" s="44" customFormat="1" ht="33">
      <c r="A110" s="39">
        <v>109</v>
      </c>
      <c r="B110" s="39" t="s">
        <v>937</v>
      </c>
      <c r="C110" s="39" t="s">
        <v>980</v>
      </c>
      <c r="D110" s="39" t="s">
        <v>981</v>
      </c>
      <c r="E110" s="155" t="s">
        <v>982</v>
      </c>
      <c r="F110" s="42">
        <v>2</v>
      </c>
      <c r="G110" s="40" t="s">
        <v>983</v>
      </c>
      <c r="H110" s="41">
        <f t="shared" si="1"/>
        <v>144</v>
      </c>
      <c r="I110" s="156" t="s">
        <v>955</v>
      </c>
    </row>
    <row r="111" spans="1:11" s="44" customFormat="1" ht="33">
      <c r="A111" s="39">
        <v>110</v>
      </c>
      <c r="B111" s="39" t="s">
        <v>937</v>
      </c>
      <c r="C111" s="39" t="s">
        <v>984</v>
      </c>
      <c r="D111" s="39" t="s">
        <v>985</v>
      </c>
      <c r="E111" s="155" t="s">
        <v>986</v>
      </c>
      <c r="F111" s="42">
        <v>1</v>
      </c>
      <c r="G111" s="40" t="s">
        <v>987</v>
      </c>
      <c r="H111" s="41">
        <f t="shared" si="1"/>
        <v>145</v>
      </c>
      <c r="I111" s="156" t="s">
        <v>955</v>
      </c>
    </row>
    <row r="112" spans="1:11" s="81" customFormat="1" ht="27" customHeight="1">
      <c r="A112" s="77">
        <v>111</v>
      </c>
      <c r="B112" s="77" t="s">
        <v>826</v>
      </c>
      <c r="C112" s="77" t="s">
        <v>823</v>
      </c>
      <c r="D112" s="77"/>
      <c r="E112" s="79" t="s">
        <v>988</v>
      </c>
      <c r="F112" s="119">
        <v>1</v>
      </c>
      <c r="G112" s="78"/>
      <c r="H112" s="143">
        <f t="shared" si="1"/>
        <v>146</v>
      </c>
      <c r="I112" s="80" t="s">
        <v>828</v>
      </c>
    </row>
    <row r="113" spans="1:9" s="5" customFormat="1" ht="33">
      <c r="A113" s="18">
        <v>112</v>
      </c>
      <c r="B113" s="18" t="s">
        <v>576</v>
      </c>
      <c r="C113" s="18" t="s">
        <v>396</v>
      </c>
      <c r="D113" s="18" t="s">
        <v>383</v>
      </c>
      <c r="E113" s="21" t="s">
        <v>398</v>
      </c>
      <c r="F113" s="36">
        <v>1</v>
      </c>
      <c r="G113" s="19" t="s">
        <v>405</v>
      </c>
      <c r="H113" s="35">
        <f t="shared" si="1"/>
        <v>147</v>
      </c>
      <c r="I113" s="20" t="s">
        <v>782</v>
      </c>
    </row>
    <row r="114" spans="1:9" s="5" customFormat="1" ht="33">
      <c r="A114" s="18">
        <v>113</v>
      </c>
      <c r="B114" s="18" t="s">
        <v>576</v>
      </c>
      <c r="C114" s="18" t="s">
        <v>395</v>
      </c>
      <c r="D114" s="18" t="s">
        <v>384</v>
      </c>
      <c r="E114" s="21" t="s">
        <v>399</v>
      </c>
      <c r="F114" s="36">
        <v>1</v>
      </c>
      <c r="G114" s="19" t="s">
        <v>406</v>
      </c>
      <c r="H114" s="35">
        <f t="shared" si="1"/>
        <v>148</v>
      </c>
      <c r="I114" s="20" t="s">
        <v>782</v>
      </c>
    </row>
    <row r="115" spans="1:9" s="5" customFormat="1" ht="33">
      <c r="A115" s="18">
        <v>114</v>
      </c>
      <c r="B115" s="18" t="s">
        <v>576</v>
      </c>
      <c r="C115" s="18" t="s">
        <v>394</v>
      </c>
      <c r="D115" s="18" t="s">
        <v>385</v>
      </c>
      <c r="E115" s="21" t="s">
        <v>400</v>
      </c>
      <c r="F115" s="36">
        <v>1</v>
      </c>
      <c r="G115" s="19" t="s">
        <v>406</v>
      </c>
      <c r="H115" s="35">
        <f t="shared" si="1"/>
        <v>149</v>
      </c>
      <c r="I115" s="20" t="s">
        <v>782</v>
      </c>
    </row>
    <row r="116" spans="1:9" s="5" customFormat="1" ht="33">
      <c r="A116" s="18">
        <v>115</v>
      </c>
      <c r="B116" s="18" t="s">
        <v>576</v>
      </c>
      <c r="C116" s="18" t="s">
        <v>393</v>
      </c>
      <c r="D116" s="18" t="s">
        <v>386</v>
      </c>
      <c r="E116" s="21" t="s">
        <v>401</v>
      </c>
      <c r="F116" s="36">
        <v>1</v>
      </c>
      <c r="G116" s="19" t="s">
        <v>8</v>
      </c>
      <c r="H116" s="35">
        <f t="shared" si="1"/>
        <v>150</v>
      </c>
      <c r="I116" s="20" t="s">
        <v>782</v>
      </c>
    </row>
    <row r="117" spans="1:9" s="5" customFormat="1" ht="33">
      <c r="A117" s="18">
        <v>116</v>
      </c>
      <c r="B117" s="18" t="s">
        <v>576</v>
      </c>
      <c r="C117" s="18" t="s">
        <v>392</v>
      </c>
      <c r="D117" s="18" t="s">
        <v>387</v>
      </c>
      <c r="E117" s="21" t="s">
        <v>402</v>
      </c>
      <c r="F117" s="36">
        <v>1</v>
      </c>
      <c r="G117" s="19" t="s">
        <v>406</v>
      </c>
      <c r="H117" s="35">
        <f t="shared" si="1"/>
        <v>151</v>
      </c>
      <c r="I117" s="20" t="s">
        <v>782</v>
      </c>
    </row>
    <row r="118" spans="1:9" s="5" customFormat="1" ht="33">
      <c r="A118" s="18">
        <v>117</v>
      </c>
      <c r="B118" s="18" t="s">
        <v>576</v>
      </c>
      <c r="C118" s="18" t="s">
        <v>391</v>
      </c>
      <c r="D118" s="18" t="s">
        <v>388</v>
      </c>
      <c r="E118" s="21" t="s">
        <v>403</v>
      </c>
      <c r="F118" s="36">
        <v>1</v>
      </c>
      <c r="G118" s="19" t="s">
        <v>8</v>
      </c>
      <c r="H118" s="35">
        <f t="shared" ref="H118:H128" si="2">H117+F118</f>
        <v>152</v>
      </c>
      <c r="I118" s="20" t="s">
        <v>782</v>
      </c>
    </row>
    <row r="119" spans="1:9" s="5" customFormat="1" ht="33">
      <c r="A119" s="18">
        <v>118</v>
      </c>
      <c r="B119" s="18" t="s">
        <v>576</v>
      </c>
      <c r="C119" s="18" t="s">
        <v>390</v>
      </c>
      <c r="D119" s="18" t="s">
        <v>389</v>
      </c>
      <c r="E119" s="21" t="s">
        <v>404</v>
      </c>
      <c r="F119" s="36">
        <v>1</v>
      </c>
      <c r="G119" s="19" t="s">
        <v>8</v>
      </c>
      <c r="H119" s="35">
        <f t="shared" si="2"/>
        <v>153</v>
      </c>
      <c r="I119" s="20" t="s">
        <v>782</v>
      </c>
    </row>
    <row r="120" spans="1:9" s="5" customFormat="1" ht="33">
      <c r="A120" s="18">
        <v>119</v>
      </c>
      <c r="B120" s="18" t="s">
        <v>577</v>
      </c>
      <c r="C120" s="18" t="s">
        <v>477</v>
      </c>
      <c r="D120" s="18" t="s">
        <v>478</v>
      </c>
      <c r="E120" s="21" t="s">
        <v>488</v>
      </c>
      <c r="F120" s="36">
        <v>1</v>
      </c>
      <c r="G120" s="19" t="s">
        <v>494</v>
      </c>
      <c r="H120" s="35">
        <f t="shared" si="2"/>
        <v>154</v>
      </c>
      <c r="I120" s="20" t="s">
        <v>782</v>
      </c>
    </row>
    <row r="121" spans="1:9" s="5" customFormat="1" ht="33">
      <c r="A121" s="18">
        <v>120</v>
      </c>
      <c r="B121" s="18" t="s">
        <v>577</v>
      </c>
      <c r="C121" s="18" t="s">
        <v>479</v>
      </c>
      <c r="D121" s="18" t="s">
        <v>497</v>
      </c>
      <c r="E121" s="21" t="s">
        <v>489</v>
      </c>
      <c r="F121" s="36">
        <v>1</v>
      </c>
      <c r="G121" s="19" t="s">
        <v>495</v>
      </c>
      <c r="H121" s="35">
        <f t="shared" si="2"/>
        <v>155</v>
      </c>
      <c r="I121" s="20" t="s">
        <v>782</v>
      </c>
    </row>
    <row r="122" spans="1:9" s="5" customFormat="1" ht="33">
      <c r="A122" s="18">
        <v>121</v>
      </c>
      <c r="B122" s="18" t="s">
        <v>577</v>
      </c>
      <c r="C122" s="18" t="s">
        <v>480</v>
      </c>
      <c r="D122" s="18" t="s">
        <v>484</v>
      </c>
      <c r="E122" s="21" t="s">
        <v>490</v>
      </c>
      <c r="F122" s="36">
        <v>2</v>
      </c>
      <c r="G122" s="19" t="s">
        <v>494</v>
      </c>
      <c r="H122" s="35">
        <f t="shared" si="2"/>
        <v>157</v>
      </c>
      <c r="I122" s="20" t="s">
        <v>782</v>
      </c>
    </row>
    <row r="123" spans="1:9" s="5" customFormat="1" ht="33">
      <c r="A123" s="18">
        <v>122</v>
      </c>
      <c r="B123" s="18" t="s">
        <v>577</v>
      </c>
      <c r="C123" s="18" t="s">
        <v>481</v>
      </c>
      <c r="D123" s="18" t="s">
        <v>485</v>
      </c>
      <c r="E123" s="21" t="s">
        <v>491</v>
      </c>
      <c r="F123" s="36">
        <v>1</v>
      </c>
      <c r="G123" s="19" t="s">
        <v>8</v>
      </c>
      <c r="H123" s="35">
        <f t="shared" si="2"/>
        <v>158</v>
      </c>
      <c r="I123" s="20" t="s">
        <v>782</v>
      </c>
    </row>
    <row r="124" spans="1:9" s="5" customFormat="1" ht="33">
      <c r="A124" s="18">
        <v>123</v>
      </c>
      <c r="B124" s="18" t="s">
        <v>577</v>
      </c>
      <c r="C124" s="18" t="s">
        <v>482</v>
      </c>
      <c r="D124" s="18" t="s">
        <v>487</v>
      </c>
      <c r="E124" s="21" t="s">
        <v>492</v>
      </c>
      <c r="F124" s="36">
        <v>1</v>
      </c>
      <c r="G124" s="19" t="s">
        <v>496</v>
      </c>
      <c r="H124" s="35">
        <f t="shared" si="2"/>
        <v>159</v>
      </c>
      <c r="I124" s="20" t="s">
        <v>782</v>
      </c>
    </row>
    <row r="125" spans="1:9" s="5" customFormat="1" ht="33">
      <c r="A125" s="18">
        <v>124</v>
      </c>
      <c r="B125" s="18" t="s">
        <v>577</v>
      </c>
      <c r="C125" s="18" t="s">
        <v>483</v>
      </c>
      <c r="D125" s="18" t="s">
        <v>486</v>
      </c>
      <c r="E125" s="21" t="s">
        <v>493</v>
      </c>
      <c r="F125" s="36">
        <v>1</v>
      </c>
      <c r="G125" s="19" t="s">
        <v>8</v>
      </c>
      <c r="H125" s="35">
        <f t="shared" si="2"/>
        <v>160</v>
      </c>
      <c r="I125" s="20" t="s">
        <v>782</v>
      </c>
    </row>
    <row r="126" spans="1:9" s="5" customFormat="1" ht="33">
      <c r="A126" s="18">
        <v>125</v>
      </c>
      <c r="B126" s="18" t="s">
        <v>530</v>
      </c>
      <c r="C126" s="18" t="s">
        <v>531</v>
      </c>
      <c r="D126" s="18" t="s">
        <v>533</v>
      </c>
      <c r="E126" s="21" t="s">
        <v>535</v>
      </c>
      <c r="F126" s="36">
        <v>1</v>
      </c>
      <c r="G126" s="19" t="s">
        <v>8</v>
      </c>
      <c r="H126" s="35">
        <f t="shared" si="2"/>
        <v>161</v>
      </c>
      <c r="I126" s="20" t="s">
        <v>782</v>
      </c>
    </row>
    <row r="127" spans="1:9" s="5" customFormat="1" ht="33">
      <c r="A127" s="18">
        <v>126</v>
      </c>
      <c r="B127" s="18" t="s">
        <v>530</v>
      </c>
      <c r="C127" s="18" t="s">
        <v>531</v>
      </c>
      <c r="D127" s="18" t="s">
        <v>533</v>
      </c>
      <c r="E127" s="21" t="s">
        <v>536</v>
      </c>
      <c r="F127" s="36">
        <v>1</v>
      </c>
      <c r="G127" s="19" t="s">
        <v>8</v>
      </c>
      <c r="H127" s="35">
        <f t="shared" si="2"/>
        <v>162</v>
      </c>
      <c r="I127" s="20" t="s">
        <v>782</v>
      </c>
    </row>
    <row r="128" spans="1:9" s="5" customFormat="1" ht="33">
      <c r="A128" s="18">
        <v>127</v>
      </c>
      <c r="B128" s="18" t="s">
        <v>530</v>
      </c>
      <c r="C128" s="18" t="s">
        <v>532</v>
      </c>
      <c r="D128" s="18" t="s">
        <v>534</v>
      </c>
      <c r="E128" s="21" t="s">
        <v>537</v>
      </c>
      <c r="F128" s="36">
        <v>1</v>
      </c>
      <c r="G128" s="19" t="s">
        <v>538</v>
      </c>
      <c r="H128" s="35">
        <f t="shared" si="2"/>
        <v>163</v>
      </c>
      <c r="I128" s="20" t="s">
        <v>782</v>
      </c>
    </row>
    <row r="129" spans="1:9" s="4" customFormat="1" ht="33">
      <c r="A129" s="14">
        <v>128</v>
      </c>
      <c r="B129" s="14" t="s">
        <v>530</v>
      </c>
      <c r="C129" s="14" t="s">
        <v>539</v>
      </c>
      <c r="D129" s="14" t="s">
        <v>558</v>
      </c>
      <c r="E129" s="16" t="s">
        <v>559</v>
      </c>
      <c r="F129" s="34">
        <v>1</v>
      </c>
      <c r="G129" s="15" t="s">
        <v>569</v>
      </c>
      <c r="H129" s="33">
        <f t="shared" ref="H129:H159" si="3">H128+F129</f>
        <v>164</v>
      </c>
      <c r="I129" s="17" t="s">
        <v>781</v>
      </c>
    </row>
    <row r="130" spans="1:9" s="4" customFormat="1" ht="33">
      <c r="A130" s="14">
        <v>129</v>
      </c>
      <c r="B130" s="14" t="s">
        <v>530</v>
      </c>
      <c r="C130" s="14" t="s">
        <v>540</v>
      </c>
      <c r="D130" s="14" t="s">
        <v>557</v>
      </c>
      <c r="E130" s="16" t="s">
        <v>560</v>
      </c>
      <c r="F130" s="34">
        <v>2</v>
      </c>
      <c r="G130" s="15" t="s">
        <v>570</v>
      </c>
      <c r="H130" s="33">
        <f t="shared" si="3"/>
        <v>166</v>
      </c>
      <c r="I130" s="17" t="s">
        <v>781</v>
      </c>
    </row>
    <row r="131" spans="1:9" s="4" customFormat="1" ht="33">
      <c r="A131" s="14">
        <v>130</v>
      </c>
      <c r="B131" s="14" t="s">
        <v>530</v>
      </c>
      <c r="C131" s="14" t="s">
        <v>541</v>
      </c>
      <c r="D131" s="14" t="s">
        <v>556</v>
      </c>
      <c r="E131" s="16" t="s">
        <v>561</v>
      </c>
      <c r="F131" s="34">
        <v>1</v>
      </c>
      <c r="G131" s="15" t="s">
        <v>529</v>
      </c>
      <c r="H131" s="33">
        <f t="shared" si="3"/>
        <v>167</v>
      </c>
      <c r="I131" s="17" t="s">
        <v>781</v>
      </c>
    </row>
    <row r="132" spans="1:9" s="4" customFormat="1" ht="33">
      <c r="A132" s="14">
        <v>131</v>
      </c>
      <c r="B132" s="14" t="s">
        <v>530</v>
      </c>
      <c r="C132" s="14" t="s">
        <v>542</v>
      </c>
      <c r="D132" s="14" t="s">
        <v>555</v>
      </c>
      <c r="E132" s="16" t="s">
        <v>562</v>
      </c>
      <c r="F132" s="34">
        <v>1</v>
      </c>
      <c r="G132" s="15" t="s">
        <v>588</v>
      </c>
      <c r="H132" s="33">
        <f t="shared" si="3"/>
        <v>168</v>
      </c>
      <c r="I132" s="17" t="s">
        <v>781</v>
      </c>
    </row>
    <row r="133" spans="1:9" s="4" customFormat="1" ht="33">
      <c r="A133" s="14">
        <v>132</v>
      </c>
      <c r="B133" s="14" t="s">
        <v>530</v>
      </c>
      <c r="C133" s="14" t="s">
        <v>543</v>
      </c>
      <c r="D133" s="14" t="s">
        <v>554</v>
      </c>
      <c r="E133" s="16" t="s">
        <v>563</v>
      </c>
      <c r="F133" s="34">
        <v>1</v>
      </c>
      <c r="G133" s="15" t="s">
        <v>588</v>
      </c>
      <c r="H133" s="33">
        <f t="shared" si="3"/>
        <v>169</v>
      </c>
      <c r="I133" s="17" t="s">
        <v>781</v>
      </c>
    </row>
    <row r="134" spans="1:9" s="4" customFormat="1" ht="33">
      <c r="A134" s="14">
        <v>133</v>
      </c>
      <c r="B134" s="14" t="s">
        <v>530</v>
      </c>
      <c r="C134" s="14" t="s">
        <v>544</v>
      </c>
      <c r="D134" s="14" t="s">
        <v>553</v>
      </c>
      <c r="E134" s="16" t="s">
        <v>564</v>
      </c>
      <c r="F134" s="34">
        <v>1</v>
      </c>
      <c r="G134" s="15" t="s">
        <v>588</v>
      </c>
      <c r="H134" s="33">
        <f t="shared" si="3"/>
        <v>170</v>
      </c>
      <c r="I134" s="17" t="s">
        <v>781</v>
      </c>
    </row>
    <row r="135" spans="1:9" s="4" customFormat="1" ht="33">
      <c r="A135" s="14">
        <v>134</v>
      </c>
      <c r="B135" s="14" t="s">
        <v>530</v>
      </c>
      <c r="C135" s="14" t="s">
        <v>545</v>
      </c>
      <c r="D135" s="14" t="s">
        <v>552</v>
      </c>
      <c r="E135" s="16" t="s">
        <v>565</v>
      </c>
      <c r="F135" s="34">
        <v>1</v>
      </c>
      <c r="G135" s="15" t="s">
        <v>588</v>
      </c>
      <c r="H135" s="33">
        <f t="shared" si="3"/>
        <v>171</v>
      </c>
      <c r="I135" s="17" t="s">
        <v>781</v>
      </c>
    </row>
    <row r="136" spans="1:9" s="4" customFormat="1" ht="33">
      <c r="A136" s="14">
        <v>135</v>
      </c>
      <c r="B136" s="14" t="s">
        <v>530</v>
      </c>
      <c r="C136" s="14" t="s">
        <v>546</v>
      </c>
      <c r="D136" s="14" t="s">
        <v>551</v>
      </c>
      <c r="E136" s="16" t="s">
        <v>566</v>
      </c>
      <c r="F136" s="34">
        <v>1</v>
      </c>
      <c r="G136" s="15" t="s">
        <v>588</v>
      </c>
      <c r="H136" s="33">
        <f t="shared" si="3"/>
        <v>172</v>
      </c>
      <c r="I136" s="17" t="s">
        <v>781</v>
      </c>
    </row>
    <row r="137" spans="1:9" s="4" customFormat="1" ht="33">
      <c r="A137" s="14">
        <v>136</v>
      </c>
      <c r="B137" s="14" t="s">
        <v>530</v>
      </c>
      <c r="C137" s="14" t="s">
        <v>547</v>
      </c>
      <c r="D137" s="14" t="s">
        <v>550</v>
      </c>
      <c r="E137" s="16" t="s">
        <v>567</v>
      </c>
      <c r="F137" s="34">
        <v>1</v>
      </c>
      <c r="G137" s="15" t="s">
        <v>588</v>
      </c>
      <c r="H137" s="33">
        <f t="shared" si="3"/>
        <v>173</v>
      </c>
      <c r="I137" s="17" t="s">
        <v>781</v>
      </c>
    </row>
    <row r="138" spans="1:9" s="4" customFormat="1" ht="33">
      <c r="A138" s="14">
        <v>137</v>
      </c>
      <c r="B138" s="14" t="s">
        <v>530</v>
      </c>
      <c r="C138" s="14" t="s">
        <v>548</v>
      </c>
      <c r="D138" s="14" t="s">
        <v>549</v>
      </c>
      <c r="E138" s="16" t="s">
        <v>568</v>
      </c>
      <c r="F138" s="34">
        <v>1</v>
      </c>
      <c r="G138" s="15" t="s">
        <v>588</v>
      </c>
      <c r="H138" s="33">
        <f t="shared" si="3"/>
        <v>174</v>
      </c>
      <c r="I138" s="17" t="s">
        <v>781</v>
      </c>
    </row>
    <row r="139" spans="1:9" s="4" customFormat="1" ht="33">
      <c r="A139" s="14">
        <v>138</v>
      </c>
      <c r="B139" s="14" t="s">
        <v>498</v>
      </c>
      <c r="C139" s="14" t="s">
        <v>589</v>
      </c>
      <c r="D139" s="14" t="s">
        <v>598</v>
      </c>
      <c r="E139" s="16" t="s">
        <v>607</v>
      </c>
      <c r="F139" s="34">
        <v>1</v>
      </c>
      <c r="G139" s="15" t="s">
        <v>608</v>
      </c>
      <c r="H139" s="33">
        <f t="shared" si="3"/>
        <v>175</v>
      </c>
      <c r="I139" s="17" t="s">
        <v>781</v>
      </c>
    </row>
    <row r="140" spans="1:9" s="4" customFormat="1" ht="33">
      <c r="A140" s="14">
        <v>139</v>
      </c>
      <c r="B140" s="14" t="s">
        <v>498</v>
      </c>
      <c r="C140" s="14" t="s">
        <v>590</v>
      </c>
      <c r="D140" s="14" t="s">
        <v>597</v>
      </c>
      <c r="E140" s="16" t="s">
        <v>605</v>
      </c>
      <c r="F140" s="34">
        <v>1</v>
      </c>
      <c r="G140" s="15" t="s">
        <v>606</v>
      </c>
      <c r="H140" s="33">
        <f t="shared" si="3"/>
        <v>176</v>
      </c>
      <c r="I140" s="17" t="s">
        <v>781</v>
      </c>
    </row>
    <row r="141" spans="1:9" s="4" customFormat="1" ht="33">
      <c r="A141" s="14">
        <v>140</v>
      </c>
      <c r="B141" s="14" t="s">
        <v>498</v>
      </c>
      <c r="C141" s="14" t="s">
        <v>591</v>
      </c>
      <c r="D141" s="14" t="s">
        <v>596</v>
      </c>
      <c r="E141" s="16" t="s">
        <v>603</v>
      </c>
      <c r="F141" s="34">
        <v>1</v>
      </c>
      <c r="G141" s="15" t="s">
        <v>604</v>
      </c>
      <c r="H141" s="33">
        <f t="shared" si="3"/>
        <v>177</v>
      </c>
      <c r="I141" s="17" t="s">
        <v>781</v>
      </c>
    </row>
    <row r="142" spans="1:9" s="4" customFormat="1" ht="33">
      <c r="A142" s="14">
        <v>141</v>
      </c>
      <c r="B142" s="14" t="s">
        <v>498</v>
      </c>
      <c r="C142" s="14" t="s">
        <v>592</v>
      </c>
      <c r="D142" s="14" t="s">
        <v>595</v>
      </c>
      <c r="E142" s="17" t="s">
        <v>601</v>
      </c>
      <c r="F142" s="34">
        <v>1</v>
      </c>
      <c r="G142" s="15" t="s">
        <v>602</v>
      </c>
      <c r="H142" s="33">
        <f t="shared" si="3"/>
        <v>178</v>
      </c>
      <c r="I142" s="17" t="s">
        <v>781</v>
      </c>
    </row>
    <row r="143" spans="1:9" s="4" customFormat="1" ht="33">
      <c r="A143" s="14">
        <v>142</v>
      </c>
      <c r="B143" s="14" t="s">
        <v>609</v>
      </c>
      <c r="C143" s="14" t="s">
        <v>610</v>
      </c>
      <c r="D143" s="14" t="s">
        <v>613</v>
      </c>
      <c r="E143" s="16" t="s">
        <v>616</v>
      </c>
      <c r="F143" s="34">
        <v>2</v>
      </c>
      <c r="G143" s="15" t="s">
        <v>606</v>
      </c>
      <c r="H143" s="33">
        <f t="shared" si="3"/>
        <v>180</v>
      </c>
      <c r="I143" s="17" t="s">
        <v>781</v>
      </c>
    </row>
    <row r="144" spans="1:9" s="4" customFormat="1" ht="33">
      <c r="A144" s="14">
        <v>143</v>
      </c>
      <c r="B144" s="14" t="s">
        <v>609</v>
      </c>
      <c r="C144" s="14" t="s">
        <v>611</v>
      </c>
      <c r="D144" s="14" t="s">
        <v>614</v>
      </c>
      <c r="E144" s="16" t="s">
        <v>617</v>
      </c>
      <c r="F144" s="34">
        <v>2</v>
      </c>
      <c r="G144" s="15" t="s">
        <v>606</v>
      </c>
      <c r="H144" s="33">
        <f t="shared" si="3"/>
        <v>182</v>
      </c>
      <c r="I144" s="17" t="s">
        <v>781</v>
      </c>
    </row>
    <row r="145" spans="1:9" s="4" customFormat="1" ht="33">
      <c r="A145" s="14">
        <v>144</v>
      </c>
      <c r="B145" s="14" t="s">
        <v>609</v>
      </c>
      <c r="C145" s="14" t="s">
        <v>612</v>
      </c>
      <c r="D145" s="14" t="s">
        <v>615</v>
      </c>
      <c r="E145" s="16" t="s">
        <v>618</v>
      </c>
      <c r="F145" s="34">
        <v>1</v>
      </c>
      <c r="G145" s="15" t="s">
        <v>619</v>
      </c>
      <c r="H145" s="33">
        <f t="shared" si="3"/>
        <v>183</v>
      </c>
      <c r="I145" s="17" t="s">
        <v>781</v>
      </c>
    </row>
    <row r="146" spans="1:9" s="4" customFormat="1" ht="33">
      <c r="A146" s="14">
        <v>145</v>
      </c>
      <c r="B146" s="17" t="s">
        <v>625</v>
      </c>
      <c r="C146" s="14" t="s">
        <v>630</v>
      </c>
      <c r="D146" s="14" t="s">
        <v>631</v>
      </c>
      <c r="E146" s="16" t="s">
        <v>648</v>
      </c>
      <c r="F146" s="34">
        <v>1</v>
      </c>
      <c r="G146" s="15" t="s">
        <v>619</v>
      </c>
      <c r="H146" s="33">
        <f t="shared" si="3"/>
        <v>184</v>
      </c>
      <c r="I146" s="17" t="s">
        <v>781</v>
      </c>
    </row>
    <row r="147" spans="1:9" s="4" customFormat="1" ht="33">
      <c r="A147" s="14">
        <v>146</v>
      </c>
      <c r="B147" s="17" t="s">
        <v>625</v>
      </c>
      <c r="C147" s="14" t="s">
        <v>632</v>
      </c>
      <c r="D147" s="14" t="s">
        <v>647</v>
      </c>
      <c r="E147" s="16" t="s">
        <v>650</v>
      </c>
      <c r="F147" s="34">
        <v>1</v>
      </c>
      <c r="G147" s="15" t="s">
        <v>619</v>
      </c>
      <c r="H147" s="33">
        <f t="shared" si="3"/>
        <v>185</v>
      </c>
      <c r="I147" s="17" t="s">
        <v>781</v>
      </c>
    </row>
    <row r="148" spans="1:9" s="4" customFormat="1" ht="33">
      <c r="A148" s="14">
        <v>147</v>
      </c>
      <c r="B148" s="17" t="s">
        <v>625</v>
      </c>
      <c r="C148" s="14" t="s">
        <v>633</v>
      </c>
      <c r="D148" s="14" t="s">
        <v>646</v>
      </c>
      <c r="E148" s="16" t="s">
        <v>649</v>
      </c>
      <c r="F148" s="34">
        <v>1</v>
      </c>
      <c r="G148" s="15" t="s">
        <v>619</v>
      </c>
      <c r="H148" s="33">
        <f t="shared" si="3"/>
        <v>186</v>
      </c>
      <c r="I148" s="17" t="s">
        <v>781</v>
      </c>
    </row>
    <row r="149" spans="1:9" s="4" customFormat="1" ht="33">
      <c r="A149" s="14">
        <v>148</v>
      </c>
      <c r="B149" s="17" t="s">
        <v>625</v>
      </c>
      <c r="C149" s="14" t="s">
        <v>634</v>
      </c>
      <c r="D149" s="17" t="s">
        <v>645</v>
      </c>
      <c r="E149" s="16" t="s">
        <v>651</v>
      </c>
      <c r="F149" s="34">
        <v>1</v>
      </c>
      <c r="G149" s="15" t="s">
        <v>8</v>
      </c>
      <c r="H149" s="33">
        <f t="shared" si="3"/>
        <v>187</v>
      </c>
      <c r="I149" s="17" t="s">
        <v>781</v>
      </c>
    </row>
    <row r="150" spans="1:9" s="4" customFormat="1" ht="33">
      <c r="A150" s="14">
        <v>149</v>
      </c>
      <c r="B150" s="17" t="s">
        <v>625</v>
      </c>
      <c r="C150" s="14" t="s">
        <v>635</v>
      </c>
      <c r="D150" s="17" t="s">
        <v>644</v>
      </c>
      <c r="E150" s="16" t="s">
        <v>652</v>
      </c>
      <c r="F150" s="34">
        <v>1</v>
      </c>
      <c r="G150" s="15" t="s">
        <v>653</v>
      </c>
      <c r="H150" s="33">
        <f t="shared" si="3"/>
        <v>188</v>
      </c>
      <c r="I150" s="17" t="s">
        <v>781</v>
      </c>
    </row>
    <row r="151" spans="1:9" s="4" customFormat="1" ht="33">
      <c r="A151" s="14">
        <v>150</v>
      </c>
      <c r="B151" s="17" t="s">
        <v>625</v>
      </c>
      <c r="C151" s="14" t="s">
        <v>636</v>
      </c>
      <c r="D151" s="17" t="s">
        <v>643</v>
      </c>
      <c r="E151" s="16" t="s">
        <v>654</v>
      </c>
      <c r="F151" s="34">
        <v>1</v>
      </c>
      <c r="G151" s="15" t="s">
        <v>655</v>
      </c>
      <c r="H151" s="33">
        <f t="shared" si="3"/>
        <v>189</v>
      </c>
      <c r="I151" s="17" t="s">
        <v>781</v>
      </c>
    </row>
    <row r="152" spans="1:9" s="4" customFormat="1" ht="33">
      <c r="A152" s="14">
        <v>151</v>
      </c>
      <c r="B152" s="17" t="s">
        <v>625</v>
      </c>
      <c r="C152" s="14" t="s">
        <v>637</v>
      </c>
      <c r="D152" s="17" t="s">
        <v>642</v>
      </c>
      <c r="E152" s="16" t="s">
        <v>656</v>
      </c>
      <c r="F152" s="34">
        <v>1</v>
      </c>
      <c r="G152" s="15" t="s">
        <v>8</v>
      </c>
      <c r="H152" s="33">
        <f t="shared" si="3"/>
        <v>190</v>
      </c>
      <c r="I152" s="17" t="s">
        <v>781</v>
      </c>
    </row>
    <row r="153" spans="1:9" s="4" customFormat="1" ht="33">
      <c r="A153" s="14">
        <v>152</v>
      </c>
      <c r="B153" s="17" t="s">
        <v>625</v>
      </c>
      <c r="C153" s="14" t="s">
        <v>638</v>
      </c>
      <c r="D153" s="17" t="s">
        <v>641</v>
      </c>
      <c r="E153" s="16" t="s">
        <v>657</v>
      </c>
      <c r="F153" s="34">
        <v>1</v>
      </c>
      <c r="G153" s="15" t="s">
        <v>8</v>
      </c>
      <c r="H153" s="33">
        <f t="shared" si="3"/>
        <v>191</v>
      </c>
      <c r="I153" s="17" t="s">
        <v>781</v>
      </c>
    </row>
    <row r="154" spans="1:9" s="4" customFormat="1" ht="33">
      <c r="A154" s="14">
        <v>153</v>
      </c>
      <c r="B154" s="17" t="s">
        <v>625</v>
      </c>
      <c r="C154" s="14" t="s">
        <v>639</v>
      </c>
      <c r="D154" s="17" t="s">
        <v>640</v>
      </c>
      <c r="E154" s="16" t="s">
        <v>658</v>
      </c>
      <c r="F154" s="34">
        <v>1</v>
      </c>
      <c r="G154" s="15" t="s">
        <v>570</v>
      </c>
      <c r="H154" s="33">
        <f t="shared" si="3"/>
        <v>192</v>
      </c>
      <c r="I154" s="17" t="s">
        <v>781</v>
      </c>
    </row>
    <row r="155" spans="1:9" s="4" customFormat="1" ht="33">
      <c r="A155" s="14">
        <v>154</v>
      </c>
      <c r="B155" s="17" t="s">
        <v>625</v>
      </c>
      <c r="C155" s="14" t="s">
        <v>659</v>
      </c>
      <c r="D155" s="17" t="s">
        <v>660</v>
      </c>
      <c r="E155" s="16" t="s">
        <v>663</v>
      </c>
      <c r="F155" s="34">
        <v>1</v>
      </c>
      <c r="G155" s="15" t="s">
        <v>570</v>
      </c>
      <c r="H155" s="33">
        <f t="shared" si="3"/>
        <v>193</v>
      </c>
      <c r="I155" s="17" t="s">
        <v>781</v>
      </c>
    </row>
    <row r="156" spans="1:9" s="4" customFormat="1" ht="33">
      <c r="A156" s="14">
        <v>155</v>
      </c>
      <c r="B156" s="17" t="s">
        <v>625</v>
      </c>
      <c r="C156" s="14" t="s">
        <v>661</v>
      </c>
      <c r="D156" s="17" t="s">
        <v>662</v>
      </c>
      <c r="E156" s="16" t="s">
        <v>664</v>
      </c>
      <c r="F156" s="34">
        <v>2</v>
      </c>
      <c r="G156" s="15" t="s">
        <v>570</v>
      </c>
      <c r="H156" s="33">
        <f t="shared" si="3"/>
        <v>195</v>
      </c>
      <c r="I156" s="17" t="s">
        <v>781</v>
      </c>
    </row>
    <row r="157" spans="1:9" s="6" customFormat="1" ht="33">
      <c r="A157" s="14">
        <v>156</v>
      </c>
      <c r="B157" s="10" t="s">
        <v>624</v>
      </c>
      <c r="C157" s="10" t="s">
        <v>221</v>
      </c>
      <c r="D157" s="10" t="s">
        <v>222</v>
      </c>
      <c r="E157" s="13" t="s">
        <v>223</v>
      </c>
      <c r="F157" s="32">
        <v>2</v>
      </c>
      <c r="G157" s="11" t="s">
        <v>29</v>
      </c>
      <c r="H157" s="33">
        <f t="shared" si="3"/>
        <v>197</v>
      </c>
      <c r="I157" s="17" t="s">
        <v>781</v>
      </c>
    </row>
    <row r="158" spans="1:9" s="4" customFormat="1" ht="33">
      <c r="A158" s="14">
        <v>157</v>
      </c>
      <c r="B158" s="17" t="s">
        <v>626</v>
      </c>
      <c r="C158" s="14" t="s">
        <v>627</v>
      </c>
      <c r="D158" s="14" t="s">
        <v>628</v>
      </c>
      <c r="E158" s="16" t="s">
        <v>629</v>
      </c>
      <c r="F158" s="34">
        <v>1</v>
      </c>
      <c r="G158" s="15" t="s">
        <v>248</v>
      </c>
      <c r="H158" s="33">
        <f t="shared" si="3"/>
        <v>198</v>
      </c>
      <c r="I158" s="17" t="s">
        <v>781</v>
      </c>
    </row>
    <row r="159" spans="1:9" s="81" customFormat="1" ht="33">
      <c r="A159" s="77">
        <v>158</v>
      </c>
      <c r="B159" s="78" t="s">
        <v>989</v>
      </c>
      <c r="C159" s="144" t="s">
        <v>811</v>
      </c>
      <c r="D159" s="77" t="s">
        <v>812</v>
      </c>
      <c r="E159" s="79" t="s">
        <v>813</v>
      </c>
      <c r="F159" s="119">
        <v>1</v>
      </c>
      <c r="G159" s="145" t="s">
        <v>821</v>
      </c>
      <c r="H159" s="143">
        <f t="shared" si="3"/>
        <v>199</v>
      </c>
      <c r="I159" s="80" t="s">
        <v>822</v>
      </c>
    </row>
    <row r="160" spans="1:9" s="5" customFormat="1" ht="33">
      <c r="A160" s="170">
        <v>159</v>
      </c>
      <c r="B160" s="177" t="s">
        <v>681</v>
      </c>
      <c r="C160" s="171" t="s">
        <v>682</v>
      </c>
      <c r="D160" s="172" t="s">
        <v>679</v>
      </c>
      <c r="E160" s="173" t="s">
        <v>680</v>
      </c>
      <c r="F160" s="174">
        <v>2</v>
      </c>
      <c r="G160" s="175" t="s">
        <v>29</v>
      </c>
      <c r="H160" s="176">
        <f>H159+F160</f>
        <v>201</v>
      </c>
      <c r="I160" s="178" t="s">
        <v>1060</v>
      </c>
    </row>
    <row r="161" spans="1:9" s="5" customFormat="1" ht="33">
      <c r="A161" s="18">
        <v>160</v>
      </c>
      <c r="B161" s="20" t="s">
        <v>715</v>
      </c>
      <c r="C161" s="18" t="s">
        <v>688</v>
      </c>
      <c r="D161" s="18" t="s">
        <v>689</v>
      </c>
      <c r="E161" s="20" t="s">
        <v>690</v>
      </c>
      <c r="F161" s="36">
        <v>1</v>
      </c>
      <c r="G161" s="19" t="s">
        <v>691</v>
      </c>
      <c r="H161" s="176">
        <f t="shared" ref="H161:H177" si="4">H160+F161</f>
        <v>202</v>
      </c>
      <c r="I161" s="178" t="s">
        <v>1060</v>
      </c>
    </row>
    <row r="162" spans="1:9" s="5" customFormat="1" ht="33">
      <c r="A162" s="170">
        <v>161</v>
      </c>
      <c r="B162" s="20" t="s">
        <v>715</v>
      </c>
      <c r="C162" s="18" t="s">
        <v>692</v>
      </c>
      <c r="D162" s="18" t="s">
        <v>693</v>
      </c>
      <c r="E162" s="20" t="s">
        <v>694</v>
      </c>
      <c r="F162" s="36">
        <v>1</v>
      </c>
      <c r="G162" s="19" t="s">
        <v>691</v>
      </c>
      <c r="H162" s="176">
        <f t="shared" si="4"/>
        <v>203</v>
      </c>
      <c r="I162" s="178" t="s">
        <v>1060</v>
      </c>
    </row>
    <row r="163" spans="1:9" s="5" customFormat="1" ht="33">
      <c r="A163" s="18">
        <v>162</v>
      </c>
      <c r="B163" s="20" t="s">
        <v>715</v>
      </c>
      <c r="C163" s="18" t="s">
        <v>695</v>
      </c>
      <c r="D163" s="18" t="s">
        <v>696</v>
      </c>
      <c r="E163" s="21" t="s">
        <v>697</v>
      </c>
      <c r="F163" s="36">
        <v>1</v>
      </c>
      <c r="G163" s="19" t="s">
        <v>698</v>
      </c>
      <c r="H163" s="176">
        <f t="shared" si="4"/>
        <v>204</v>
      </c>
      <c r="I163" s="178" t="s">
        <v>1060</v>
      </c>
    </row>
    <row r="164" spans="1:9" s="5" customFormat="1" ht="33">
      <c r="A164" s="170">
        <v>163</v>
      </c>
      <c r="B164" s="20" t="s">
        <v>715</v>
      </c>
      <c r="C164" s="18" t="s">
        <v>699</v>
      </c>
      <c r="D164" s="18" t="s">
        <v>700</v>
      </c>
      <c r="E164" s="21" t="s">
        <v>701</v>
      </c>
      <c r="F164" s="36">
        <v>1</v>
      </c>
      <c r="G164" s="19" t="s">
        <v>702</v>
      </c>
      <c r="H164" s="176">
        <f t="shared" si="4"/>
        <v>205</v>
      </c>
      <c r="I164" s="178" t="s">
        <v>1060</v>
      </c>
    </row>
    <row r="165" spans="1:9" s="5" customFormat="1" ht="33">
      <c r="A165" s="18">
        <v>164</v>
      </c>
      <c r="B165" s="20" t="s">
        <v>715</v>
      </c>
      <c r="C165" s="18" t="s">
        <v>703</v>
      </c>
      <c r="D165" s="18" t="s">
        <v>704</v>
      </c>
      <c r="E165" s="21" t="s">
        <v>705</v>
      </c>
      <c r="F165" s="36">
        <v>1</v>
      </c>
      <c r="G165" s="19" t="s">
        <v>698</v>
      </c>
      <c r="H165" s="176">
        <f t="shared" si="4"/>
        <v>206</v>
      </c>
      <c r="I165" s="178" t="s">
        <v>1060</v>
      </c>
    </row>
    <row r="166" spans="1:9" s="5" customFormat="1" ht="33">
      <c r="A166" s="170">
        <v>165</v>
      </c>
      <c r="B166" s="20" t="s">
        <v>715</v>
      </c>
      <c r="C166" s="18" t="s">
        <v>706</v>
      </c>
      <c r="D166" s="18" t="s">
        <v>707</v>
      </c>
      <c r="E166" s="21" t="s">
        <v>708</v>
      </c>
      <c r="F166" s="36">
        <v>1</v>
      </c>
      <c r="G166" s="19" t="s">
        <v>698</v>
      </c>
      <c r="H166" s="176">
        <f t="shared" si="4"/>
        <v>207</v>
      </c>
      <c r="I166" s="178" t="s">
        <v>1060</v>
      </c>
    </row>
    <row r="167" spans="1:9" s="5" customFormat="1" ht="33">
      <c r="A167" s="18">
        <v>166</v>
      </c>
      <c r="B167" s="20" t="s">
        <v>715</v>
      </c>
      <c r="C167" s="18" t="s">
        <v>709</v>
      </c>
      <c r="D167" s="18" t="s">
        <v>710</v>
      </c>
      <c r="E167" s="21" t="s">
        <v>711</v>
      </c>
      <c r="F167" s="36">
        <v>2</v>
      </c>
      <c r="G167" s="19" t="s">
        <v>698</v>
      </c>
      <c r="H167" s="176">
        <f t="shared" si="4"/>
        <v>209</v>
      </c>
      <c r="I167" s="178" t="s">
        <v>1060</v>
      </c>
    </row>
    <row r="168" spans="1:9" s="5" customFormat="1" ht="33">
      <c r="A168" s="170">
        <v>167</v>
      </c>
      <c r="B168" s="20" t="s">
        <v>715</v>
      </c>
      <c r="C168" s="18" t="s">
        <v>712</v>
      </c>
      <c r="D168" s="18" t="s">
        <v>713</v>
      </c>
      <c r="E168" s="21" t="s">
        <v>714</v>
      </c>
      <c r="F168" s="36">
        <v>2</v>
      </c>
      <c r="G168" s="19" t="s">
        <v>698</v>
      </c>
      <c r="H168" s="176">
        <f t="shared" si="4"/>
        <v>211</v>
      </c>
      <c r="I168" s="178" t="s">
        <v>1060</v>
      </c>
    </row>
    <row r="169" spans="1:9" s="5" customFormat="1" ht="33">
      <c r="A169" s="18">
        <v>168</v>
      </c>
      <c r="B169" s="18" t="s">
        <v>820</v>
      </c>
      <c r="C169" s="18" t="s">
        <v>818</v>
      </c>
      <c r="D169" s="18" t="s">
        <v>819</v>
      </c>
      <c r="E169" s="21" t="s">
        <v>247</v>
      </c>
      <c r="F169" s="36">
        <v>4</v>
      </c>
      <c r="G169" s="19" t="s">
        <v>990</v>
      </c>
      <c r="H169" s="176">
        <f t="shared" si="4"/>
        <v>215</v>
      </c>
      <c r="I169" s="178" t="s">
        <v>1060</v>
      </c>
    </row>
    <row r="170" spans="1:9" s="5" customFormat="1" ht="33">
      <c r="A170" s="170">
        <v>169</v>
      </c>
      <c r="B170" s="18" t="s">
        <v>781</v>
      </c>
      <c r="C170" s="18" t="s">
        <v>784</v>
      </c>
      <c r="D170" s="18" t="s">
        <v>785</v>
      </c>
      <c r="E170" s="21" t="s">
        <v>786</v>
      </c>
      <c r="F170" s="36">
        <v>1</v>
      </c>
      <c r="G170" s="19" t="s">
        <v>806</v>
      </c>
      <c r="H170" s="176">
        <f t="shared" si="4"/>
        <v>216</v>
      </c>
      <c r="I170" s="178" t="s">
        <v>1060</v>
      </c>
    </row>
    <row r="171" spans="1:9" s="5" customFormat="1" ht="33">
      <c r="A171" s="18">
        <v>170</v>
      </c>
      <c r="B171" s="18" t="s">
        <v>781</v>
      </c>
      <c r="C171" s="18" t="s">
        <v>783</v>
      </c>
      <c r="D171" s="18" t="s">
        <v>788</v>
      </c>
      <c r="E171" s="21" t="s">
        <v>787</v>
      </c>
      <c r="F171" s="36">
        <v>1</v>
      </c>
      <c r="G171" s="19" t="s">
        <v>806</v>
      </c>
      <c r="H171" s="176">
        <f t="shared" si="4"/>
        <v>217</v>
      </c>
      <c r="I171" s="178" t="s">
        <v>1060</v>
      </c>
    </row>
    <row r="172" spans="1:9" s="5" customFormat="1" ht="33">
      <c r="A172" s="170">
        <v>171</v>
      </c>
      <c r="B172" s="18" t="s">
        <v>781</v>
      </c>
      <c r="C172" s="18" t="s">
        <v>789</v>
      </c>
      <c r="D172" s="18" t="s">
        <v>790</v>
      </c>
      <c r="E172" s="21" t="s">
        <v>791</v>
      </c>
      <c r="F172" s="36">
        <v>1</v>
      </c>
      <c r="G172" s="19" t="s">
        <v>806</v>
      </c>
      <c r="H172" s="176">
        <f t="shared" si="4"/>
        <v>218</v>
      </c>
      <c r="I172" s="178" t="s">
        <v>1060</v>
      </c>
    </row>
    <row r="173" spans="1:9" s="5" customFormat="1" ht="33">
      <c r="A173" s="18">
        <v>172</v>
      </c>
      <c r="B173" s="18" t="s">
        <v>781</v>
      </c>
      <c r="C173" s="18" t="s">
        <v>793</v>
      </c>
      <c r="D173" s="18" t="s">
        <v>794</v>
      </c>
      <c r="E173" s="21" t="s">
        <v>792</v>
      </c>
      <c r="F173" s="36">
        <v>1</v>
      </c>
      <c r="G173" s="19" t="s">
        <v>806</v>
      </c>
      <c r="H173" s="176">
        <f t="shared" si="4"/>
        <v>219</v>
      </c>
      <c r="I173" s="178" t="s">
        <v>1060</v>
      </c>
    </row>
    <row r="174" spans="1:9" s="5" customFormat="1" ht="33">
      <c r="A174" s="170">
        <v>173</v>
      </c>
      <c r="B174" s="18" t="s">
        <v>781</v>
      </c>
      <c r="C174" s="18" t="s">
        <v>795</v>
      </c>
      <c r="D174" s="18" t="s">
        <v>796</v>
      </c>
      <c r="E174" s="21" t="s">
        <v>797</v>
      </c>
      <c r="F174" s="36">
        <v>1</v>
      </c>
      <c r="G174" s="19" t="s">
        <v>806</v>
      </c>
      <c r="H174" s="176">
        <f>H173+F174</f>
        <v>220</v>
      </c>
      <c r="I174" s="178" t="s">
        <v>1060</v>
      </c>
    </row>
    <row r="175" spans="1:9" s="5" customFormat="1" ht="33">
      <c r="A175" s="18">
        <v>174</v>
      </c>
      <c r="B175" s="18" t="s">
        <v>781</v>
      </c>
      <c r="C175" s="18" t="s">
        <v>798</v>
      </c>
      <c r="D175" s="18" t="s">
        <v>799</v>
      </c>
      <c r="E175" s="21" t="s">
        <v>1001</v>
      </c>
      <c r="F175" s="36">
        <v>1</v>
      </c>
      <c r="G175" s="19" t="s">
        <v>806</v>
      </c>
      <c r="H175" s="176">
        <f t="shared" si="4"/>
        <v>221</v>
      </c>
      <c r="I175" s="178" t="s">
        <v>1060</v>
      </c>
    </row>
    <row r="176" spans="1:9" s="5" customFormat="1" ht="33">
      <c r="A176" s="170">
        <v>175</v>
      </c>
      <c r="B176" s="18" t="s">
        <v>781</v>
      </c>
      <c r="C176" s="18" t="s">
        <v>800</v>
      </c>
      <c r="D176" s="18" t="s">
        <v>801</v>
      </c>
      <c r="E176" s="21" t="s">
        <v>802</v>
      </c>
      <c r="F176" s="36">
        <v>1</v>
      </c>
      <c r="G176" s="19" t="s">
        <v>806</v>
      </c>
      <c r="H176" s="176">
        <f t="shared" si="4"/>
        <v>222</v>
      </c>
      <c r="I176" s="178" t="s">
        <v>1060</v>
      </c>
    </row>
    <row r="177" spans="1:9" s="5" customFormat="1" ht="33">
      <c r="A177" s="18">
        <v>176</v>
      </c>
      <c r="B177" s="18" t="s">
        <v>781</v>
      </c>
      <c r="C177" s="19" t="s">
        <v>805</v>
      </c>
      <c r="D177" s="18" t="s">
        <v>804</v>
      </c>
      <c r="E177" s="21" t="s">
        <v>803</v>
      </c>
      <c r="F177" s="36">
        <v>2</v>
      </c>
      <c r="G177" s="19" t="s">
        <v>806</v>
      </c>
      <c r="H177" s="176">
        <f t="shared" si="4"/>
        <v>224</v>
      </c>
      <c r="I177" s="178" t="s">
        <v>1060</v>
      </c>
    </row>
    <row r="178" spans="1:9" s="142" customFormat="1" ht="33">
      <c r="A178" s="183">
        <v>177</v>
      </c>
      <c r="B178" s="141" t="s">
        <v>1297</v>
      </c>
      <c r="C178" s="136" t="s">
        <v>1053</v>
      </c>
      <c r="D178" s="136" t="s">
        <v>1054</v>
      </c>
      <c r="E178" s="137" t="s">
        <v>1298</v>
      </c>
      <c r="F178" s="138">
        <v>1</v>
      </c>
      <c r="G178" s="139" t="s">
        <v>1055</v>
      </c>
      <c r="H178" s="184">
        <f t="shared" ref="H178:H240" si="5">H177+F178</f>
        <v>225</v>
      </c>
      <c r="I178" s="178" t="s">
        <v>1060</v>
      </c>
    </row>
    <row r="179" spans="1:9" s="192" customFormat="1" ht="33">
      <c r="A179" s="186">
        <v>178</v>
      </c>
      <c r="B179" s="186" t="s">
        <v>1058</v>
      </c>
      <c r="C179" s="186" t="s">
        <v>1061</v>
      </c>
      <c r="D179" s="186" t="s">
        <v>1062</v>
      </c>
      <c r="E179" s="187" t="s">
        <v>1065</v>
      </c>
      <c r="F179" s="188">
        <v>1</v>
      </c>
      <c r="G179" s="189" t="s">
        <v>1066</v>
      </c>
      <c r="H179" s="190">
        <f t="shared" si="5"/>
        <v>226</v>
      </c>
      <c r="I179" s="191"/>
    </row>
    <row r="180" spans="1:9" s="123" customFormat="1" ht="33">
      <c r="A180" s="131">
        <v>179</v>
      </c>
      <c r="B180" s="120" t="s">
        <v>724</v>
      </c>
      <c r="C180" s="95" t="s">
        <v>720</v>
      </c>
      <c r="D180" s="95" t="s">
        <v>721</v>
      </c>
      <c r="E180" s="73" t="s">
        <v>722</v>
      </c>
      <c r="F180" s="116">
        <v>1</v>
      </c>
      <c r="G180" s="96" t="s">
        <v>248</v>
      </c>
      <c r="H180" s="190">
        <f t="shared" si="5"/>
        <v>227</v>
      </c>
      <c r="I180" s="120"/>
    </row>
    <row r="181" spans="1:9" s="123" customFormat="1" ht="33">
      <c r="A181" s="186">
        <v>180</v>
      </c>
      <c r="B181" s="120" t="s">
        <v>724</v>
      </c>
      <c r="C181" s="95" t="s">
        <v>762</v>
      </c>
      <c r="D181" s="95" t="s">
        <v>763</v>
      </c>
      <c r="E181" s="73" t="s">
        <v>764</v>
      </c>
      <c r="F181" s="116">
        <v>1</v>
      </c>
      <c r="G181" s="96" t="s">
        <v>765</v>
      </c>
      <c r="H181" s="190">
        <f t="shared" si="5"/>
        <v>228</v>
      </c>
      <c r="I181" s="120"/>
    </row>
    <row r="182" spans="1:9" s="123" customFormat="1" ht="33">
      <c r="A182" s="131">
        <v>181</v>
      </c>
      <c r="B182" s="120" t="s">
        <v>724</v>
      </c>
      <c r="C182" s="95" t="s">
        <v>766</v>
      </c>
      <c r="D182" s="95" t="s">
        <v>767</v>
      </c>
      <c r="E182" s="73" t="s">
        <v>768</v>
      </c>
      <c r="F182" s="116">
        <v>2</v>
      </c>
      <c r="G182" s="96" t="s">
        <v>765</v>
      </c>
      <c r="H182" s="190">
        <f t="shared" si="5"/>
        <v>230</v>
      </c>
      <c r="I182" s="120"/>
    </row>
    <row r="183" spans="1:9" s="123" customFormat="1" ht="33">
      <c r="A183" s="186">
        <v>182</v>
      </c>
      <c r="B183" s="120" t="s">
        <v>724</v>
      </c>
      <c r="C183" s="95" t="s">
        <v>769</v>
      </c>
      <c r="D183" s="95" t="s">
        <v>770</v>
      </c>
      <c r="E183" s="73" t="s">
        <v>771</v>
      </c>
      <c r="F183" s="116">
        <v>1</v>
      </c>
      <c r="G183" s="96" t="s">
        <v>765</v>
      </c>
      <c r="H183" s="190">
        <f t="shared" si="5"/>
        <v>231</v>
      </c>
      <c r="I183" s="120"/>
    </row>
    <row r="184" spans="1:9" s="123" customFormat="1" ht="33">
      <c r="A184" s="131">
        <v>183</v>
      </c>
      <c r="B184" s="120" t="s">
        <v>724</v>
      </c>
      <c r="C184" s="95" t="s">
        <v>772</v>
      </c>
      <c r="D184" s="95" t="s">
        <v>773</v>
      </c>
      <c r="E184" s="73" t="s">
        <v>774</v>
      </c>
      <c r="F184" s="116">
        <v>1</v>
      </c>
      <c r="G184" s="96" t="s">
        <v>765</v>
      </c>
      <c r="H184" s="190">
        <f t="shared" si="5"/>
        <v>232</v>
      </c>
      <c r="I184" s="120"/>
    </row>
    <row r="185" spans="1:9" s="123" customFormat="1" ht="33">
      <c r="A185" s="186">
        <v>184</v>
      </c>
      <c r="B185" s="120" t="s">
        <v>724</v>
      </c>
      <c r="C185" s="95" t="s">
        <v>775</v>
      </c>
      <c r="D185" s="95" t="s">
        <v>776</v>
      </c>
      <c r="E185" s="73" t="s">
        <v>777</v>
      </c>
      <c r="F185" s="116">
        <v>1</v>
      </c>
      <c r="G185" s="96" t="s">
        <v>765</v>
      </c>
      <c r="H185" s="190">
        <f t="shared" si="5"/>
        <v>233</v>
      </c>
      <c r="I185" s="120"/>
    </row>
    <row r="186" spans="1:9" s="123" customFormat="1" ht="33">
      <c r="A186" s="131">
        <v>185</v>
      </c>
      <c r="B186" s="120" t="s">
        <v>724</v>
      </c>
      <c r="C186" s="95" t="s">
        <v>778</v>
      </c>
      <c r="D186" s="95" t="s">
        <v>779</v>
      </c>
      <c r="E186" s="73" t="s">
        <v>780</v>
      </c>
      <c r="F186" s="116">
        <v>1</v>
      </c>
      <c r="G186" s="96" t="s">
        <v>765</v>
      </c>
      <c r="H186" s="190">
        <f t="shared" si="5"/>
        <v>234</v>
      </c>
      <c r="I186" s="120"/>
    </row>
    <row r="187" spans="1:9" s="123" customFormat="1" ht="33">
      <c r="A187" s="186">
        <v>186</v>
      </c>
      <c r="B187" s="95" t="s">
        <v>724</v>
      </c>
      <c r="C187" s="95" t="s">
        <v>734</v>
      </c>
      <c r="D187" s="95" t="s">
        <v>735</v>
      </c>
      <c r="E187" s="73" t="s">
        <v>57</v>
      </c>
      <c r="F187" s="116">
        <v>1</v>
      </c>
      <c r="G187" s="96" t="s">
        <v>8</v>
      </c>
      <c r="H187" s="190">
        <f t="shared" si="5"/>
        <v>235</v>
      </c>
      <c r="I187" s="120" t="s">
        <v>736</v>
      </c>
    </row>
    <row r="188" spans="1:9" s="123" customFormat="1" ht="33">
      <c r="A188" s="131">
        <v>187</v>
      </c>
      <c r="B188" s="95" t="s">
        <v>724</v>
      </c>
      <c r="C188" s="95" t="s">
        <v>737</v>
      </c>
      <c r="D188" s="95" t="s">
        <v>738</v>
      </c>
      <c r="E188" s="73" t="s">
        <v>17</v>
      </c>
      <c r="F188" s="116">
        <v>2</v>
      </c>
      <c r="G188" s="96" t="s">
        <v>8</v>
      </c>
      <c r="H188" s="190">
        <f t="shared" si="5"/>
        <v>237</v>
      </c>
      <c r="I188" s="120" t="s">
        <v>736</v>
      </c>
    </row>
    <row r="189" spans="1:9" s="123" customFormat="1" ht="33">
      <c r="A189" s="186">
        <v>188</v>
      </c>
      <c r="B189" s="95" t="s">
        <v>724</v>
      </c>
      <c r="C189" s="95" t="s">
        <v>739</v>
      </c>
      <c r="D189" s="95" t="s">
        <v>740</v>
      </c>
      <c r="E189" s="73" t="s">
        <v>741</v>
      </c>
      <c r="F189" s="116">
        <v>1</v>
      </c>
      <c r="G189" s="96" t="s">
        <v>746</v>
      </c>
      <c r="H189" s="190">
        <f t="shared" si="5"/>
        <v>238</v>
      </c>
      <c r="I189" s="120"/>
    </row>
    <row r="190" spans="1:9" ht="33">
      <c r="A190" s="131">
        <v>189</v>
      </c>
      <c r="B190" s="26" t="s">
        <v>724</v>
      </c>
      <c r="C190" s="26" t="s">
        <v>742</v>
      </c>
      <c r="D190" s="26" t="s">
        <v>743</v>
      </c>
      <c r="E190" s="28" t="s">
        <v>744</v>
      </c>
      <c r="F190" s="38">
        <v>1</v>
      </c>
      <c r="G190" s="27" t="s">
        <v>745</v>
      </c>
      <c r="H190" s="190">
        <f t="shared" si="5"/>
        <v>239</v>
      </c>
      <c r="I190" s="29"/>
    </row>
    <row r="191" spans="1:9" ht="33">
      <c r="A191" s="186">
        <v>190</v>
      </c>
      <c r="B191" s="26" t="s">
        <v>724</v>
      </c>
      <c r="C191" s="26" t="s">
        <v>747</v>
      </c>
      <c r="D191" s="26" t="s">
        <v>748</v>
      </c>
      <c r="E191" s="73" t="s">
        <v>19</v>
      </c>
      <c r="F191" s="38">
        <v>2</v>
      </c>
      <c r="G191" s="27" t="s">
        <v>8</v>
      </c>
      <c r="H191" s="190">
        <f t="shared" si="5"/>
        <v>241</v>
      </c>
      <c r="I191" s="29" t="s">
        <v>736</v>
      </c>
    </row>
    <row r="192" spans="1:9" ht="33">
      <c r="A192" s="131">
        <v>191</v>
      </c>
      <c r="B192" s="26" t="s">
        <v>724</v>
      </c>
      <c r="C192" s="26" t="s">
        <v>749</v>
      </c>
      <c r="D192" s="26" t="s">
        <v>750</v>
      </c>
      <c r="E192" s="73" t="s">
        <v>751</v>
      </c>
      <c r="F192" s="38">
        <v>2</v>
      </c>
      <c r="G192" s="27" t="s">
        <v>8</v>
      </c>
      <c r="H192" s="190">
        <f t="shared" si="5"/>
        <v>243</v>
      </c>
      <c r="I192" s="29"/>
    </row>
    <row r="193" spans="1:9" ht="33">
      <c r="A193" s="186">
        <v>192</v>
      </c>
      <c r="B193" s="26" t="s">
        <v>724</v>
      </c>
      <c r="C193" s="26" t="s">
        <v>752</v>
      </c>
      <c r="D193" s="26" t="s">
        <v>753</v>
      </c>
      <c r="E193" s="73" t="s">
        <v>754</v>
      </c>
      <c r="F193" s="38">
        <v>1</v>
      </c>
      <c r="G193" s="27" t="s">
        <v>8</v>
      </c>
      <c r="H193" s="190">
        <f t="shared" si="5"/>
        <v>244</v>
      </c>
      <c r="I193" s="29"/>
    </row>
    <row r="194" spans="1:9" ht="33">
      <c r="A194" s="131">
        <v>193</v>
      </c>
      <c r="B194" s="26" t="s">
        <v>724</v>
      </c>
      <c r="C194" s="26" t="s">
        <v>755</v>
      </c>
      <c r="D194" s="26" t="s">
        <v>756</v>
      </c>
      <c r="E194" s="28" t="s">
        <v>757</v>
      </c>
      <c r="F194" s="38">
        <v>1</v>
      </c>
      <c r="G194" s="27" t="s">
        <v>758</v>
      </c>
      <c r="H194" s="190">
        <f t="shared" si="5"/>
        <v>245</v>
      </c>
      <c r="I194" s="29"/>
    </row>
    <row r="195" spans="1:9" ht="33">
      <c r="A195" s="186">
        <v>194</v>
      </c>
      <c r="B195" s="26" t="s">
        <v>724</v>
      </c>
      <c r="C195" s="26" t="s">
        <v>759</v>
      </c>
      <c r="D195" s="26" t="s">
        <v>760</v>
      </c>
      <c r="E195" s="28" t="s">
        <v>41</v>
      </c>
      <c r="F195" s="38">
        <v>1</v>
      </c>
      <c r="G195" s="27" t="s">
        <v>8</v>
      </c>
      <c r="H195" s="190">
        <f t="shared" si="5"/>
        <v>246</v>
      </c>
      <c r="I195" s="29" t="s">
        <v>761</v>
      </c>
    </row>
    <row r="196" spans="1:9" s="123" customFormat="1" ht="33">
      <c r="A196" s="131">
        <v>195</v>
      </c>
      <c r="B196" s="95" t="s">
        <v>1082</v>
      </c>
      <c r="C196" s="95" t="s">
        <v>1067</v>
      </c>
      <c r="D196" s="95" t="s">
        <v>1068</v>
      </c>
      <c r="E196" s="73" t="s">
        <v>1069</v>
      </c>
      <c r="F196" s="116">
        <v>1</v>
      </c>
      <c r="G196" s="96" t="s">
        <v>8</v>
      </c>
      <c r="H196" s="190">
        <f t="shared" si="5"/>
        <v>247</v>
      </c>
      <c r="I196" s="120" t="s">
        <v>1070</v>
      </c>
    </row>
    <row r="197" spans="1:9" ht="33">
      <c r="A197" s="186">
        <v>196</v>
      </c>
      <c r="B197" s="95" t="s">
        <v>1082</v>
      </c>
      <c r="C197" s="26" t="s">
        <v>1071</v>
      </c>
      <c r="D197" s="26" t="s">
        <v>1072</v>
      </c>
      <c r="E197" s="28" t="s">
        <v>1073</v>
      </c>
      <c r="F197" s="38">
        <v>2</v>
      </c>
      <c r="G197" s="27" t="s">
        <v>8</v>
      </c>
      <c r="H197" s="190">
        <f t="shared" si="5"/>
        <v>249</v>
      </c>
      <c r="I197" s="29"/>
    </row>
    <row r="198" spans="1:9" ht="33">
      <c r="A198" s="131">
        <v>197</v>
      </c>
      <c r="B198" s="95" t="s">
        <v>1082</v>
      </c>
      <c r="C198" s="26" t="s">
        <v>1074</v>
      </c>
      <c r="D198" s="26" t="s">
        <v>1077</v>
      </c>
      <c r="E198" s="28" t="s">
        <v>43</v>
      </c>
      <c r="F198" s="38">
        <v>1</v>
      </c>
      <c r="G198" s="27" t="s">
        <v>8</v>
      </c>
      <c r="H198" s="190">
        <f t="shared" si="5"/>
        <v>250</v>
      </c>
      <c r="I198" s="29"/>
    </row>
    <row r="199" spans="1:9" s="123" customFormat="1" ht="33">
      <c r="A199" s="186">
        <v>198</v>
      </c>
      <c r="B199" s="95" t="s">
        <v>1082</v>
      </c>
      <c r="C199" s="95" t="s">
        <v>1075</v>
      </c>
      <c r="D199" s="95" t="s">
        <v>1078</v>
      </c>
      <c r="E199" s="73" t="s">
        <v>1081</v>
      </c>
      <c r="F199" s="116">
        <v>1</v>
      </c>
      <c r="G199" s="96" t="s">
        <v>1083</v>
      </c>
      <c r="H199" s="190">
        <f t="shared" si="5"/>
        <v>251</v>
      </c>
      <c r="I199" s="120"/>
    </row>
    <row r="200" spans="1:9" s="123" customFormat="1" ht="33">
      <c r="A200" s="131">
        <v>199</v>
      </c>
      <c r="B200" s="95" t="s">
        <v>1082</v>
      </c>
      <c r="C200" s="95" t="s">
        <v>1076</v>
      </c>
      <c r="D200" s="95" t="s">
        <v>1079</v>
      </c>
      <c r="E200" s="73" t="s">
        <v>1080</v>
      </c>
      <c r="F200" s="116">
        <v>4</v>
      </c>
      <c r="G200" s="96" t="s">
        <v>8</v>
      </c>
      <c r="H200" s="190">
        <f t="shared" si="5"/>
        <v>255</v>
      </c>
      <c r="I200" s="120"/>
    </row>
    <row r="201" spans="1:9" s="123" customFormat="1" ht="33">
      <c r="A201" s="186">
        <v>200</v>
      </c>
      <c r="B201" s="95" t="s">
        <v>1025</v>
      </c>
      <c r="C201" s="95" t="s">
        <v>1033</v>
      </c>
      <c r="D201" s="95" t="s">
        <v>1034</v>
      </c>
      <c r="E201" s="73" t="s">
        <v>1035</v>
      </c>
      <c r="F201" s="116">
        <v>3</v>
      </c>
      <c r="G201" s="96" t="s">
        <v>1048</v>
      </c>
      <c r="H201" s="190">
        <f t="shared" si="5"/>
        <v>258</v>
      </c>
      <c r="I201" s="120"/>
    </row>
    <row r="202" spans="1:9" s="123" customFormat="1" ht="33">
      <c r="A202" s="131">
        <v>201</v>
      </c>
      <c r="B202" s="95" t="s">
        <v>1025</v>
      </c>
      <c r="C202" s="95" t="s">
        <v>1036</v>
      </c>
      <c r="D202" s="95" t="s">
        <v>1037</v>
      </c>
      <c r="E202" s="73" t="s">
        <v>1038</v>
      </c>
      <c r="F202" s="116">
        <v>1</v>
      </c>
      <c r="G202" s="96" t="s">
        <v>1048</v>
      </c>
      <c r="H202" s="190">
        <f t="shared" si="5"/>
        <v>259</v>
      </c>
      <c r="I202" s="120"/>
    </row>
    <row r="203" spans="1:9" s="123" customFormat="1" ht="33">
      <c r="A203" s="186">
        <v>202</v>
      </c>
      <c r="B203" s="95" t="s">
        <v>1025</v>
      </c>
      <c r="C203" s="95" t="s">
        <v>1039</v>
      </c>
      <c r="D203" s="95" t="s">
        <v>1040</v>
      </c>
      <c r="E203" s="73" t="s">
        <v>1041</v>
      </c>
      <c r="F203" s="116">
        <v>2</v>
      </c>
      <c r="G203" s="96" t="s">
        <v>1048</v>
      </c>
      <c r="H203" s="190">
        <f t="shared" si="5"/>
        <v>261</v>
      </c>
      <c r="I203" s="120"/>
    </row>
    <row r="204" spans="1:9" s="123" customFormat="1" ht="33">
      <c r="A204" s="131">
        <v>203</v>
      </c>
      <c r="B204" s="95" t="s">
        <v>1025</v>
      </c>
      <c r="C204" s="95" t="s">
        <v>1042</v>
      </c>
      <c r="D204" s="95" t="s">
        <v>1043</v>
      </c>
      <c r="E204" s="73" t="s">
        <v>1044</v>
      </c>
      <c r="F204" s="116">
        <v>1</v>
      </c>
      <c r="G204" s="96" t="s">
        <v>1048</v>
      </c>
      <c r="H204" s="190">
        <f t="shared" si="5"/>
        <v>262</v>
      </c>
      <c r="I204" s="120"/>
    </row>
    <row r="205" spans="1:9" s="123" customFormat="1" ht="33">
      <c r="A205" s="186">
        <v>204</v>
      </c>
      <c r="B205" s="95" t="s">
        <v>1025</v>
      </c>
      <c r="C205" s="95" t="s">
        <v>1045</v>
      </c>
      <c r="D205" s="95" t="s">
        <v>1046</v>
      </c>
      <c r="E205" s="73" t="s">
        <v>1047</v>
      </c>
      <c r="F205" s="116">
        <v>1</v>
      </c>
      <c r="G205" s="96" t="s">
        <v>1048</v>
      </c>
      <c r="H205" s="190">
        <f t="shared" si="5"/>
        <v>263</v>
      </c>
      <c r="I205" s="120"/>
    </row>
    <row r="206" spans="1:9" s="123" customFormat="1" ht="33">
      <c r="A206" s="131">
        <v>205</v>
      </c>
      <c r="B206" s="95" t="s">
        <v>1059</v>
      </c>
      <c r="C206" s="95" t="s">
        <v>1118</v>
      </c>
      <c r="D206" s="95" t="s">
        <v>1119</v>
      </c>
      <c r="E206" s="73" t="s">
        <v>1120</v>
      </c>
      <c r="F206" s="116">
        <v>1</v>
      </c>
      <c r="G206" s="96" t="s">
        <v>1130</v>
      </c>
      <c r="H206" s="190">
        <f t="shared" si="5"/>
        <v>264</v>
      </c>
      <c r="I206" s="120"/>
    </row>
    <row r="207" spans="1:9" s="123" customFormat="1" ht="33">
      <c r="A207" s="186">
        <v>206</v>
      </c>
      <c r="B207" s="95" t="s">
        <v>1059</v>
      </c>
      <c r="C207" s="95" t="s">
        <v>1121</v>
      </c>
      <c r="D207" s="95" t="s">
        <v>1122</v>
      </c>
      <c r="E207" s="73" t="s">
        <v>1123</v>
      </c>
      <c r="F207" s="116">
        <v>1</v>
      </c>
      <c r="G207" s="96" t="s">
        <v>1130</v>
      </c>
      <c r="H207" s="190">
        <f t="shared" si="5"/>
        <v>265</v>
      </c>
      <c r="I207" s="120"/>
    </row>
    <row r="208" spans="1:9" s="123" customFormat="1" ht="33">
      <c r="A208" s="131">
        <v>207</v>
      </c>
      <c r="B208" s="95" t="s">
        <v>1059</v>
      </c>
      <c r="C208" s="95" t="s">
        <v>1124</v>
      </c>
      <c r="D208" s="95" t="s">
        <v>1125</v>
      </c>
      <c r="E208" s="73" t="s">
        <v>1126</v>
      </c>
      <c r="F208" s="116">
        <v>1</v>
      </c>
      <c r="G208" s="96" t="s">
        <v>1130</v>
      </c>
      <c r="H208" s="190">
        <f t="shared" si="5"/>
        <v>266</v>
      </c>
      <c r="I208" s="120"/>
    </row>
    <row r="209" spans="1:9" s="123" customFormat="1" ht="33">
      <c r="A209" s="186">
        <v>208</v>
      </c>
      <c r="B209" s="95" t="s">
        <v>1059</v>
      </c>
      <c r="C209" s="95" t="s">
        <v>1127</v>
      </c>
      <c r="D209" s="95" t="s">
        <v>1128</v>
      </c>
      <c r="E209" s="73" t="s">
        <v>1129</v>
      </c>
      <c r="F209" s="116">
        <v>1</v>
      </c>
      <c r="G209" s="96" t="s">
        <v>1130</v>
      </c>
      <c r="H209" s="190">
        <f t="shared" si="5"/>
        <v>267</v>
      </c>
      <c r="I209" s="120"/>
    </row>
    <row r="210" spans="1:9" s="123" customFormat="1" ht="33">
      <c r="A210" s="131">
        <v>209</v>
      </c>
      <c r="B210" s="95" t="s">
        <v>1025</v>
      </c>
      <c r="C210" s="95" t="s">
        <v>1026</v>
      </c>
      <c r="D210" s="95" t="s">
        <v>1028</v>
      </c>
      <c r="E210" s="73" t="s">
        <v>1030</v>
      </c>
      <c r="F210" s="116">
        <v>1</v>
      </c>
      <c r="G210" s="96" t="s">
        <v>1032</v>
      </c>
      <c r="H210" s="190">
        <f t="shared" si="5"/>
        <v>268</v>
      </c>
      <c r="I210" s="120"/>
    </row>
    <row r="211" spans="1:9" s="123" customFormat="1" ht="33">
      <c r="A211" s="186">
        <v>210</v>
      </c>
      <c r="B211" s="95" t="s">
        <v>1025</v>
      </c>
      <c r="C211" s="95" t="s">
        <v>1027</v>
      </c>
      <c r="D211" s="95" t="s">
        <v>1029</v>
      </c>
      <c r="E211" s="73" t="s">
        <v>1031</v>
      </c>
      <c r="F211" s="116">
        <v>1</v>
      </c>
      <c r="G211" s="96" t="s">
        <v>1032</v>
      </c>
      <c r="H211" s="190">
        <f t="shared" si="5"/>
        <v>269</v>
      </c>
      <c r="I211" s="120"/>
    </row>
    <row r="212" spans="1:9" s="123" customFormat="1" ht="33">
      <c r="A212" s="131">
        <v>211</v>
      </c>
      <c r="B212" s="95" t="s">
        <v>1025</v>
      </c>
      <c r="C212" s="95" t="s">
        <v>1003</v>
      </c>
      <c r="D212" s="95" t="s">
        <v>1004</v>
      </c>
      <c r="E212" s="73" t="s">
        <v>1017</v>
      </c>
      <c r="F212" s="116">
        <v>1</v>
      </c>
      <c r="G212" s="96" t="s">
        <v>1024</v>
      </c>
      <c r="H212" s="190">
        <f t="shared" si="5"/>
        <v>270</v>
      </c>
      <c r="I212" s="120"/>
    </row>
    <row r="213" spans="1:9" s="123" customFormat="1" ht="33">
      <c r="A213" s="186">
        <v>212</v>
      </c>
      <c r="B213" s="95" t="s">
        <v>1025</v>
      </c>
      <c r="C213" s="95" t="s">
        <v>1005</v>
      </c>
      <c r="D213" s="95" t="s">
        <v>1006</v>
      </c>
      <c r="E213" s="73" t="s">
        <v>1018</v>
      </c>
      <c r="F213" s="116">
        <v>1</v>
      </c>
      <c r="G213" s="96" t="s">
        <v>1024</v>
      </c>
      <c r="H213" s="190">
        <f t="shared" si="5"/>
        <v>271</v>
      </c>
      <c r="I213" s="120"/>
    </row>
    <row r="214" spans="1:9" s="123" customFormat="1" ht="33">
      <c r="A214" s="131">
        <v>213</v>
      </c>
      <c r="B214" s="95" t="s">
        <v>1025</v>
      </c>
      <c r="C214" s="95" t="s">
        <v>1007</v>
      </c>
      <c r="D214" s="95" t="s">
        <v>1008</v>
      </c>
      <c r="E214" s="73" t="s">
        <v>1019</v>
      </c>
      <c r="F214" s="116">
        <v>1</v>
      </c>
      <c r="G214" s="96" t="s">
        <v>1024</v>
      </c>
      <c r="H214" s="190">
        <f t="shared" si="5"/>
        <v>272</v>
      </c>
      <c r="I214" s="120"/>
    </row>
    <row r="215" spans="1:9" s="123" customFormat="1" ht="33">
      <c r="A215" s="186">
        <v>214</v>
      </c>
      <c r="B215" s="95" t="s">
        <v>1025</v>
      </c>
      <c r="C215" s="95" t="s">
        <v>1009</v>
      </c>
      <c r="D215" s="95" t="s">
        <v>1010</v>
      </c>
      <c r="E215" s="73" t="s">
        <v>1020</v>
      </c>
      <c r="F215" s="116">
        <v>1</v>
      </c>
      <c r="G215" s="96" t="s">
        <v>1024</v>
      </c>
      <c r="H215" s="190">
        <f t="shared" si="5"/>
        <v>273</v>
      </c>
      <c r="I215" s="120"/>
    </row>
    <row r="216" spans="1:9" s="123" customFormat="1" ht="33">
      <c r="A216" s="131">
        <v>215</v>
      </c>
      <c r="B216" s="95" t="s">
        <v>1025</v>
      </c>
      <c r="C216" s="95" t="s">
        <v>1011</v>
      </c>
      <c r="D216" s="96" t="s">
        <v>1012</v>
      </c>
      <c r="E216" s="73" t="s">
        <v>1021</v>
      </c>
      <c r="F216" s="116">
        <v>1</v>
      </c>
      <c r="G216" s="96" t="s">
        <v>1024</v>
      </c>
      <c r="H216" s="190">
        <f t="shared" si="5"/>
        <v>274</v>
      </c>
      <c r="I216" s="120"/>
    </row>
    <row r="217" spans="1:9" s="123" customFormat="1" ht="33">
      <c r="A217" s="186">
        <v>216</v>
      </c>
      <c r="B217" s="95" t="s">
        <v>1025</v>
      </c>
      <c r="C217" s="95" t="s">
        <v>1013</v>
      </c>
      <c r="D217" s="95" t="s">
        <v>1014</v>
      </c>
      <c r="E217" s="73" t="s">
        <v>1023</v>
      </c>
      <c r="F217" s="116">
        <v>1</v>
      </c>
      <c r="G217" s="96" t="s">
        <v>1024</v>
      </c>
      <c r="H217" s="190">
        <f t="shared" si="5"/>
        <v>275</v>
      </c>
      <c r="I217" s="120"/>
    </row>
    <row r="218" spans="1:9" s="123" customFormat="1" ht="33">
      <c r="A218" s="131">
        <v>217</v>
      </c>
      <c r="B218" s="95" t="s">
        <v>1025</v>
      </c>
      <c r="C218" s="95" t="s">
        <v>1015</v>
      </c>
      <c r="D218" s="96" t="s">
        <v>1016</v>
      </c>
      <c r="E218" s="73" t="s">
        <v>1022</v>
      </c>
      <c r="F218" s="116">
        <v>1</v>
      </c>
      <c r="G218" s="96" t="s">
        <v>1024</v>
      </c>
      <c r="H218" s="190">
        <f t="shared" si="5"/>
        <v>276</v>
      </c>
      <c r="I218" s="120"/>
    </row>
    <row r="219" spans="1:9" s="123" customFormat="1" ht="33">
      <c r="A219" s="186">
        <v>218</v>
      </c>
      <c r="B219" s="95" t="s">
        <v>1060</v>
      </c>
      <c r="C219" s="95" t="s">
        <v>1089</v>
      </c>
      <c r="D219" s="95" t="s">
        <v>1090</v>
      </c>
      <c r="E219" s="73" t="s">
        <v>1091</v>
      </c>
      <c r="F219" s="116">
        <v>2</v>
      </c>
      <c r="G219" s="96" t="s">
        <v>1092</v>
      </c>
      <c r="H219" s="190">
        <f t="shared" si="5"/>
        <v>278</v>
      </c>
      <c r="I219" s="120"/>
    </row>
    <row r="220" spans="1:9" s="123" customFormat="1" ht="33">
      <c r="A220" s="131">
        <v>219</v>
      </c>
      <c r="B220" s="95" t="s">
        <v>1060</v>
      </c>
      <c r="C220" s="95" t="s">
        <v>1093</v>
      </c>
      <c r="D220" s="95" t="s">
        <v>1094</v>
      </c>
      <c r="E220" s="73" t="s">
        <v>1095</v>
      </c>
      <c r="F220" s="116">
        <v>1</v>
      </c>
      <c r="G220" s="96" t="s">
        <v>1092</v>
      </c>
      <c r="H220" s="190">
        <f t="shared" si="5"/>
        <v>279</v>
      </c>
      <c r="I220" s="120"/>
    </row>
    <row r="221" spans="1:9" s="123" customFormat="1" ht="33">
      <c r="A221" s="186">
        <v>220</v>
      </c>
      <c r="B221" s="95" t="s">
        <v>1060</v>
      </c>
      <c r="C221" s="95" t="s">
        <v>1096</v>
      </c>
      <c r="D221" s="95" t="s">
        <v>1097</v>
      </c>
      <c r="E221" s="73" t="s">
        <v>1098</v>
      </c>
      <c r="F221" s="116">
        <v>1</v>
      </c>
      <c r="G221" s="96" t="s">
        <v>1092</v>
      </c>
      <c r="H221" s="190">
        <f t="shared" si="5"/>
        <v>280</v>
      </c>
      <c r="I221" s="120"/>
    </row>
    <row r="222" spans="1:9" s="123" customFormat="1" ht="33">
      <c r="A222" s="131">
        <v>221</v>
      </c>
      <c r="B222" s="95" t="s">
        <v>1060</v>
      </c>
      <c r="C222" s="95" t="s">
        <v>1099</v>
      </c>
      <c r="D222" s="95" t="s">
        <v>1100</v>
      </c>
      <c r="E222" s="73" t="s">
        <v>1101</v>
      </c>
      <c r="F222" s="116">
        <v>1</v>
      </c>
      <c r="G222" s="128" t="s">
        <v>1102</v>
      </c>
      <c r="H222" s="190">
        <f t="shared" si="5"/>
        <v>281</v>
      </c>
      <c r="I222" s="120"/>
    </row>
    <row r="223" spans="1:9" s="123" customFormat="1" ht="33">
      <c r="A223" s="186">
        <v>222</v>
      </c>
      <c r="B223" s="95" t="s">
        <v>1060</v>
      </c>
      <c r="C223" s="95" t="s">
        <v>1104</v>
      </c>
      <c r="D223" s="95" t="s">
        <v>1105</v>
      </c>
      <c r="E223" s="73" t="s">
        <v>1106</v>
      </c>
      <c r="F223" s="116">
        <v>1</v>
      </c>
      <c r="G223" s="96" t="s">
        <v>1107</v>
      </c>
      <c r="H223" s="190">
        <f t="shared" si="5"/>
        <v>282</v>
      </c>
      <c r="I223" s="120"/>
    </row>
    <row r="224" spans="1:9" s="123" customFormat="1" ht="33">
      <c r="A224" s="131">
        <v>223</v>
      </c>
      <c r="B224" s="95" t="s">
        <v>1060</v>
      </c>
      <c r="C224" s="95" t="s">
        <v>1108</v>
      </c>
      <c r="D224" s="95" t="s">
        <v>1109</v>
      </c>
      <c r="E224" s="73" t="s">
        <v>1110</v>
      </c>
      <c r="F224" s="116">
        <v>1</v>
      </c>
      <c r="G224" s="96" t="s">
        <v>1107</v>
      </c>
      <c r="H224" s="190">
        <f t="shared" si="5"/>
        <v>283</v>
      </c>
      <c r="I224" s="120"/>
    </row>
    <row r="225" spans="1:9" s="123" customFormat="1" ht="33">
      <c r="A225" s="186">
        <v>224</v>
      </c>
      <c r="B225" s="95" t="s">
        <v>1060</v>
      </c>
      <c r="C225" s="95" t="s">
        <v>1103</v>
      </c>
      <c r="D225" s="95" t="s">
        <v>1111</v>
      </c>
      <c r="E225" s="73" t="s">
        <v>1112</v>
      </c>
      <c r="F225" s="116">
        <v>1</v>
      </c>
      <c r="G225" s="96" t="s">
        <v>1107</v>
      </c>
      <c r="H225" s="190">
        <f t="shared" si="5"/>
        <v>284</v>
      </c>
      <c r="I225" s="120"/>
    </row>
    <row r="226" spans="1:9" ht="33">
      <c r="A226" s="131">
        <v>225</v>
      </c>
      <c r="B226" s="26" t="s">
        <v>1115</v>
      </c>
      <c r="C226" s="26" t="s">
        <v>1117</v>
      </c>
      <c r="D226" s="26" t="s">
        <v>1113</v>
      </c>
      <c r="E226" s="28" t="s">
        <v>1114</v>
      </c>
      <c r="F226" s="38">
        <v>2</v>
      </c>
      <c r="G226" s="27" t="s">
        <v>248</v>
      </c>
      <c r="H226" s="190">
        <f t="shared" si="5"/>
        <v>286</v>
      </c>
      <c r="I226" s="29"/>
    </row>
    <row r="227" spans="1:9" ht="33">
      <c r="A227" s="186">
        <v>226</v>
      </c>
      <c r="B227" s="30" t="s">
        <v>1287</v>
      </c>
      <c r="C227" s="30" t="s">
        <v>1246</v>
      </c>
      <c r="D227" s="30" t="s">
        <v>1247</v>
      </c>
      <c r="E227" s="126" t="s">
        <v>1248</v>
      </c>
      <c r="F227" s="30">
        <v>1</v>
      </c>
      <c r="G227" s="198" t="s">
        <v>1249</v>
      </c>
      <c r="H227" s="190">
        <f t="shared" si="5"/>
        <v>287</v>
      </c>
      <c r="I227" s="200"/>
    </row>
    <row r="228" spans="1:9" ht="33">
      <c r="A228" s="131">
        <v>227</v>
      </c>
      <c r="B228" s="30" t="s">
        <v>1287</v>
      </c>
      <c r="C228" s="30" t="s">
        <v>1250</v>
      </c>
      <c r="D228" s="30" t="s">
        <v>1247</v>
      </c>
      <c r="E228" s="126" t="s">
        <v>1251</v>
      </c>
      <c r="F228" s="30">
        <v>1</v>
      </c>
      <c r="G228" s="198" t="s">
        <v>1252</v>
      </c>
      <c r="H228" s="190">
        <f t="shared" si="5"/>
        <v>288</v>
      </c>
      <c r="I228" s="200"/>
    </row>
    <row r="229" spans="1:9" ht="33">
      <c r="A229" s="186">
        <v>228</v>
      </c>
      <c r="B229" s="30" t="s">
        <v>1287</v>
      </c>
      <c r="C229" s="30" t="s">
        <v>1253</v>
      </c>
      <c r="D229" s="30" t="s">
        <v>1254</v>
      </c>
      <c r="E229" s="126" t="s">
        <v>1255</v>
      </c>
      <c r="F229" s="30">
        <v>1</v>
      </c>
      <c r="G229" s="198" t="s">
        <v>1252</v>
      </c>
      <c r="H229" s="190">
        <f t="shared" si="5"/>
        <v>289</v>
      </c>
      <c r="I229" s="200"/>
    </row>
    <row r="230" spans="1:9" ht="33">
      <c r="A230" s="131">
        <v>229</v>
      </c>
      <c r="B230" s="30" t="s">
        <v>1287</v>
      </c>
      <c r="C230" s="30" t="s">
        <v>1256</v>
      </c>
      <c r="D230" s="30" t="s">
        <v>1257</v>
      </c>
      <c r="E230" s="126" t="s">
        <v>1258</v>
      </c>
      <c r="F230" s="30">
        <v>1</v>
      </c>
      <c r="G230" s="198" t="s">
        <v>1252</v>
      </c>
      <c r="H230" s="190">
        <f t="shared" si="5"/>
        <v>290</v>
      </c>
      <c r="I230" s="200"/>
    </row>
    <row r="231" spans="1:9" ht="33">
      <c r="A231" s="186">
        <v>230</v>
      </c>
      <c r="B231" s="30" t="s">
        <v>1287</v>
      </c>
      <c r="C231" s="30" t="s">
        <v>1259</v>
      </c>
      <c r="D231" s="30" t="s">
        <v>1260</v>
      </c>
      <c r="E231" s="126" t="s">
        <v>1261</v>
      </c>
      <c r="F231" s="30">
        <v>1</v>
      </c>
      <c r="G231" s="198" t="s">
        <v>1252</v>
      </c>
      <c r="H231" s="190">
        <f t="shared" si="5"/>
        <v>291</v>
      </c>
      <c r="I231" s="200"/>
    </row>
    <row r="232" spans="1:9" ht="33">
      <c r="A232" s="131">
        <v>231</v>
      </c>
      <c r="B232" s="30" t="s">
        <v>1287</v>
      </c>
      <c r="C232" s="30" t="s">
        <v>1262</v>
      </c>
      <c r="D232" s="30" t="s">
        <v>1263</v>
      </c>
      <c r="E232" s="126" t="s">
        <v>1264</v>
      </c>
      <c r="F232" s="30">
        <v>1</v>
      </c>
      <c r="G232" s="198" t="s">
        <v>1252</v>
      </c>
      <c r="H232" s="190">
        <f t="shared" si="5"/>
        <v>292</v>
      </c>
      <c r="I232" s="200"/>
    </row>
    <row r="233" spans="1:9" ht="33">
      <c r="A233" s="186">
        <v>232</v>
      </c>
      <c r="B233" s="30" t="s">
        <v>1287</v>
      </c>
      <c r="C233" s="30" t="s">
        <v>1265</v>
      </c>
      <c r="D233" s="30" t="s">
        <v>1266</v>
      </c>
      <c r="E233" s="126" t="s">
        <v>1267</v>
      </c>
      <c r="F233" s="30">
        <v>1</v>
      </c>
      <c r="G233" s="198" t="s">
        <v>1252</v>
      </c>
      <c r="H233" s="190">
        <f t="shared" si="5"/>
        <v>293</v>
      </c>
      <c r="I233" s="200"/>
    </row>
    <row r="234" spans="1:9" ht="33">
      <c r="A234" s="131">
        <v>233</v>
      </c>
      <c r="B234" s="30" t="s">
        <v>1287</v>
      </c>
      <c r="C234" s="30" t="s">
        <v>1268</v>
      </c>
      <c r="D234" s="30" t="s">
        <v>1269</v>
      </c>
      <c r="E234" s="126" t="s">
        <v>1270</v>
      </c>
      <c r="F234" s="30">
        <v>2</v>
      </c>
      <c r="G234" s="198" t="s">
        <v>1249</v>
      </c>
      <c r="H234" s="190">
        <f t="shared" si="5"/>
        <v>295</v>
      </c>
      <c r="I234" s="200"/>
    </row>
    <row r="235" spans="1:9" ht="33">
      <c r="A235" s="186">
        <v>234</v>
      </c>
      <c r="B235" s="30" t="s">
        <v>1287</v>
      </c>
      <c r="C235" s="30" t="s">
        <v>1271</v>
      </c>
      <c r="D235" s="30" t="s">
        <v>1272</v>
      </c>
      <c r="E235" s="126" t="s">
        <v>1273</v>
      </c>
      <c r="F235" s="30">
        <v>2</v>
      </c>
      <c r="G235" s="198" t="s">
        <v>1249</v>
      </c>
      <c r="H235" s="190">
        <f t="shared" si="5"/>
        <v>297</v>
      </c>
      <c r="I235" s="200"/>
    </row>
    <row r="236" spans="1:9" ht="33">
      <c r="A236" s="131">
        <v>235</v>
      </c>
      <c r="B236" s="30" t="s">
        <v>1287</v>
      </c>
      <c r="C236" s="30" t="s">
        <v>1274</v>
      </c>
      <c r="D236" s="30" t="s">
        <v>1275</v>
      </c>
      <c r="E236" s="126" t="s">
        <v>1276</v>
      </c>
      <c r="F236" s="30">
        <v>1</v>
      </c>
      <c r="G236" s="198" t="s">
        <v>1249</v>
      </c>
      <c r="H236" s="190">
        <f t="shared" si="5"/>
        <v>298</v>
      </c>
      <c r="I236" s="200"/>
    </row>
    <row r="237" spans="1:9" ht="33">
      <c r="A237" s="186">
        <v>236</v>
      </c>
      <c r="B237" s="30" t="s">
        <v>1287</v>
      </c>
      <c r="C237" s="30" t="s">
        <v>1277</v>
      </c>
      <c r="D237" s="30" t="s">
        <v>1278</v>
      </c>
      <c r="E237" s="126" t="s">
        <v>1279</v>
      </c>
      <c r="F237" s="30">
        <v>2</v>
      </c>
      <c r="G237" s="198" t="s">
        <v>1280</v>
      </c>
      <c r="H237" s="190">
        <f t="shared" si="5"/>
        <v>300</v>
      </c>
      <c r="I237" s="200"/>
    </row>
    <row r="238" spans="1:9" ht="33">
      <c r="A238" s="131">
        <v>237</v>
      </c>
      <c r="B238" s="30" t="s">
        <v>1287</v>
      </c>
      <c r="C238" s="30" t="s">
        <v>1281</v>
      </c>
      <c r="D238" s="30" t="s">
        <v>1282</v>
      </c>
      <c r="E238" s="126" t="s">
        <v>1283</v>
      </c>
      <c r="F238" s="30">
        <v>1</v>
      </c>
      <c r="G238" s="198" t="s">
        <v>1280</v>
      </c>
      <c r="H238" s="190">
        <f t="shared" si="5"/>
        <v>301</v>
      </c>
      <c r="I238" s="200"/>
    </row>
    <row r="239" spans="1:9" ht="33">
      <c r="A239" s="186">
        <v>238</v>
      </c>
      <c r="B239" s="30" t="s">
        <v>1287</v>
      </c>
      <c r="C239" s="30" t="s">
        <v>1284</v>
      </c>
      <c r="D239" s="30" t="s">
        <v>1285</v>
      </c>
      <c r="E239" s="126" t="s">
        <v>1286</v>
      </c>
      <c r="F239" s="30">
        <v>1</v>
      </c>
      <c r="G239" s="198" t="s">
        <v>1280</v>
      </c>
      <c r="H239" s="190">
        <f t="shared" si="5"/>
        <v>302</v>
      </c>
      <c r="I239" s="200"/>
    </row>
    <row r="240" spans="1:9" ht="33">
      <c r="A240" s="131">
        <v>239</v>
      </c>
      <c r="B240" s="26" t="s">
        <v>781</v>
      </c>
      <c r="C240" s="26" t="s">
        <v>991</v>
      </c>
      <c r="D240" s="26"/>
      <c r="E240" s="73" t="s">
        <v>998</v>
      </c>
      <c r="F240" s="38">
        <v>7</v>
      </c>
      <c r="G240" s="27" t="s">
        <v>999</v>
      </c>
      <c r="H240" s="190">
        <f t="shared" si="5"/>
        <v>309</v>
      </c>
      <c r="I240" s="2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5"/>
  <sheetViews>
    <sheetView workbookViewId="0">
      <pane ySplit="2" topLeftCell="A245" activePane="bottomLeft" state="frozen"/>
      <selection pane="bottomLeft" activeCell="A249" sqref="A249:XFD250"/>
    </sheetView>
  </sheetViews>
  <sheetFormatPr defaultRowHeight="16.5"/>
  <cols>
    <col min="1" max="1" width="5.25" style="1" bestFit="1" customWidth="1"/>
    <col min="2" max="2" width="11.875" style="1" bestFit="1" customWidth="1"/>
    <col min="3" max="3" width="9.25" style="1" bestFit="1" customWidth="1"/>
    <col min="4" max="4" width="16.25" customWidth="1"/>
    <col min="5" max="5" width="36" style="93" customWidth="1"/>
    <col min="6" max="6" width="9.375" style="69" bestFit="1" customWidth="1"/>
    <col min="7" max="7" width="6.625" style="69" bestFit="1" customWidth="1"/>
    <col min="8" max="9" width="12" style="69" bestFit="1" customWidth="1"/>
    <col min="10" max="10" width="10.5" style="2" bestFit="1" customWidth="1"/>
    <col min="11" max="11" width="10.375" style="2" bestFit="1" customWidth="1"/>
    <col min="12" max="12" width="12.625" style="2" bestFit="1" customWidth="1"/>
    <col min="13" max="13" width="13" style="2" customWidth="1"/>
  </cols>
  <sheetData>
    <row r="1" spans="1:13" s="3" customFormat="1">
      <c r="A1" s="209" t="s">
        <v>324</v>
      </c>
      <c r="B1" s="209" t="s">
        <v>1296</v>
      </c>
      <c r="C1" s="209" t="s">
        <v>325</v>
      </c>
      <c r="D1" s="209" t="s">
        <v>326</v>
      </c>
      <c r="E1" s="82" t="s">
        <v>327</v>
      </c>
      <c r="F1" s="211" t="s">
        <v>328</v>
      </c>
      <c r="G1" s="204" t="s">
        <v>329</v>
      </c>
      <c r="H1" s="206" t="s">
        <v>323</v>
      </c>
      <c r="I1" s="207"/>
      <c r="J1" s="207"/>
      <c r="K1" s="208"/>
      <c r="L1" s="204" t="s">
        <v>335</v>
      </c>
      <c r="M1" s="204" t="s">
        <v>330</v>
      </c>
    </row>
    <row r="2" spans="1:13" s="3" customFormat="1">
      <c r="A2" s="210"/>
      <c r="B2" s="210"/>
      <c r="C2" s="210"/>
      <c r="D2" s="210"/>
      <c r="E2" s="83"/>
      <c r="F2" s="205"/>
      <c r="G2" s="205"/>
      <c r="H2" s="71" t="s">
        <v>331</v>
      </c>
      <c r="I2" s="71" t="s">
        <v>332</v>
      </c>
      <c r="J2" s="72" t="s">
        <v>333</v>
      </c>
      <c r="K2" s="72" t="s">
        <v>334</v>
      </c>
      <c r="L2" s="205"/>
      <c r="M2" s="205"/>
    </row>
    <row r="3" spans="1:13" s="49" customFormat="1">
      <c r="A3" s="45"/>
      <c r="B3" s="45" t="s">
        <v>271</v>
      </c>
      <c r="C3" s="45"/>
      <c r="D3" s="47"/>
      <c r="E3" s="84" t="s">
        <v>272</v>
      </c>
      <c r="F3" s="48"/>
      <c r="G3" s="50"/>
      <c r="H3" s="50">
        <f>SUM(I3:K3)</f>
        <v>55000</v>
      </c>
      <c r="I3" s="50"/>
      <c r="J3" s="48">
        <f>45*1000</f>
        <v>45000</v>
      </c>
      <c r="K3" s="48">
        <v>10000</v>
      </c>
      <c r="L3" s="48"/>
      <c r="M3" s="48"/>
    </row>
    <row r="4" spans="1:13" s="44" customFormat="1" ht="33" hidden="1">
      <c r="A4" s="39">
        <v>1</v>
      </c>
      <c r="B4" s="39" t="s">
        <v>420</v>
      </c>
      <c r="C4" s="40" t="s">
        <v>269</v>
      </c>
      <c r="D4" s="40" t="s">
        <v>265</v>
      </c>
      <c r="E4" s="85" t="s">
        <v>433</v>
      </c>
      <c r="F4" s="41">
        <v>30</v>
      </c>
      <c r="G4" s="42">
        <v>2</v>
      </c>
      <c r="H4" s="42"/>
      <c r="I4" s="42"/>
      <c r="J4" s="42"/>
      <c r="K4" s="43"/>
      <c r="L4" s="43"/>
      <c r="M4" s="31" t="s">
        <v>321</v>
      </c>
    </row>
    <row r="5" spans="1:13" s="49" customFormat="1">
      <c r="A5" s="45"/>
      <c r="B5" s="45" t="s">
        <v>336</v>
      </c>
      <c r="C5" s="46"/>
      <c r="D5" s="47"/>
      <c r="E5" s="86" t="s">
        <v>270</v>
      </c>
      <c r="F5" s="50">
        <f>SUM(F4)</f>
        <v>30</v>
      </c>
      <c r="G5" s="64">
        <f>SUM(G4)</f>
        <v>2</v>
      </c>
      <c r="H5" s="64">
        <f>SUM(I5:K5)</f>
        <v>10000</v>
      </c>
      <c r="I5" s="64">
        <f>G5*5000</f>
        <v>10000</v>
      </c>
      <c r="J5" s="48"/>
      <c r="K5" s="48"/>
      <c r="L5" s="48"/>
      <c r="M5" s="48"/>
    </row>
    <row r="6" spans="1:13" s="4" customFormat="1" ht="33" hidden="1">
      <c r="A6" s="14">
        <v>2</v>
      </c>
      <c r="B6" s="14" t="s">
        <v>421</v>
      </c>
      <c r="C6" s="15" t="s">
        <v>84</v>
      </c>
      <c r="D6" s="15" t="s">
        <v>146</v>
      </c>
      <c r="E6" s="87" t="s">
        <v>7</v>
      </c>
      <c r="F6" s="74">
        <f>G6*15</f>
        <v>45</v>
      </c>
      <c r="G6" s="34">
        <v>3</v>
      </c>
      <c r="H6" s="34"/>
      <c r="I6" s="34" t="s">
        <v>684</v>
      </c>
      <c r="J6" s="34"/>
      <c r="K6" s="33"/>
      <c r="L6" s="33"/>
      <c r="M6" s="31"/>
    </row>
    <row r="7" spans="1:13" s="4" customFormat="1" ht="33" hidden="1">
      <c r="A7" s="14">
        <v>3</v>
      </c>
      <c r="B7" s="14" t="s">
        <v>421</v>
      </c>
      <c r="C7" s="15" t="s">
        <v>85</v>
      </c>
      <c r="D7" s="15" t="s">
        <v>147</v>
      </c>
      <c r="E7" s="87" t="s">
        <v>9</v>
      </c>
      <c r="F7" s="74">
        <f>G7*15</f>
        <v>15</v>
      </c>
      <c r="G7" s="34">
        <v>1</v>
      </c>
      <c r="H7" s="34"/>
      <c r="I7" s="34" t="s">
        <v>684</v>
      </c>
      <c r="J7" s="34"/>
      <c r="K7" s="33"/>
      <c r="L7" s="33"/>
      <c r="M7" s="31"/>
    </row>
    <row r="8" spans="1:13" s="4" customFormat="1" ht="33" hidden="1">
      <c r="A8" s="14">
        <v>4</v>
      </c>
      <c r="B8" s="14" t="s">
        <v>421</v>
      </c>
      <c r="C8" s="15" t="s">
        <v>86</v>
      </c>
      <c r="D8" s="15" t="s">
        <v>148</v>
      </c>
      <c r="E8" s="87" t="s">
        <v>445</v>
      </c>
      <c r="F8" s="74">
        <f t="shared" ref="F8:F23" si="0">G8*15</f>
        <v>15</v>
      </c>
      <c r="G8" s="34">
        <v>1</v>
      </c>
      <c r="H8" s="34"/>
      <c r="I8" s="34" t="s">
        <v>684</v>
      </c>
      <c r="J8" s="34"/>
      <c r="K8" s="33"/>
      <c r="L8" s="33"/>
      <c r="M8" s="31"/>
    </row>
    <row r="9" spans="1:13" s="4" customFormat="1" ht="33" hidden="1">
      <c r="A9" s="14">
        <v>5</v>
      </c>
      <c r="B9" s="14" t="s">
        <v>421</v>
      </c>
      <c r="C9" s="15" t="s">
        <v>87</v>
      </c>
      <c r="D9" s="15" t="s">
        <v>149</v>
      </c>
      <c r="E9" s="87" t="s">
        <v>446</v>
      </c>
      <c r="F9" s="74">
        <f t="shared" si="0"/>
        <v>30</v>
      </c>
      <c r="G9" s="34">
        <v>2</v>
      </c>
      <c r="H9" s="34"/>
      <c r="I9" s="34" t="s">
        <v>684</v>
      </c>
      <c r="J9" s="34"/>
      <c r="K9" s="33"/>
      <c r="L9" s="33"/>
      <c r="M9" s="31"/>
    </row>
    <row r="10" spans="1:13" s="4" customFormat="1" hidden="1">
      <c r="A10" s="14">
        <v>6</v>
      </c>
      <c r="B10" s="14" t="s">
        <v>421</v>
      </c>
      <c r="C10" s="15" t="s">
        <v>88</v>
      </c>
      <c r="D10" s="15" t="s">
        <v>150</v>
      </c>
      <c r="E10" s="87" t="s">
        <v>16</v>
      </c>
      <c r="F10" s="74">
        <f t="shared" si="0"/>
        <v>15</v>
      </c>
      <c r="G10" s="34">
        <v>1</v>
      </c>
      <c r="H10" s="34"/>
      <c r="I10" s="34" t="s">
        <v>684</v>
      </c>
      <c r="J10" s="34"/>
      <c r="K10" s="33"/>
      <c r="L10" s="33"/>
      <c r="M10" s="31"/>
    </row>
    <row r="11" spans="1:13" s="4" customFormat="1" ht="33" hidden="1">
      <c r="A11" s="14">
        <v>7</v>
      </c>
      <c r="B11" s="14" t="s">
        <v>421</v>
      </c>
      <c r="C11" s="15" t="s">
        <v>89</v>
      </c>
      <c r="D11" s="15" t="s">
        <v>151</v>
      </c>
      <c r="E11" s="87" t="s">
        <v>15</v>
      </c>
      <c r="F11" s="74">
        <f t="shared" si="0"/>
        <v>15</v>
      </c>
      <c r="G11" s="34">
        <v>1</v>
      </c>
      <c r="H11" s="34"/>
      <c r="I11" s="34" t="s">
        <v>684</v>
      </c>
      <c r="J11" s="34"/>
      <c r="K11" s="33"/>
      <c r="L11" s="33"/>
      <c r="M11" s="31"/>
    </row>
    <row r="12" spans="1:13" s="4" customFormat="1" hidden="1">
      <c r="A12" s="14">
        <v>8</v>
      </c>
      <c r="B12" s="14" t="s">
        <v>421</v>
      </c>
      <c r="C12" s="15" t="s">
        <v>90</v>
      </c>
      <c r="D12" s="15" t="s">
        <v>152</v>
      </c>
      <c r="E12" s="87" t="s">
        <v>14</v>
      </c>
      <c r="F12" s="74">
        <f t="shared" si="0"/>
        <v>15</v>
      </c>
      <c r="G12" s="34">
        <v>1</v>
      </c>
      <c r="H12" s="34"/>
      <c r="I12" s="34" t="s">
        <v>684</v>
      </c>
      <c r="J12" s="34"/>
      <c r="K12" s="33"/>
      <c r="L12" s="33"/>
      <c r="M12" s="31"/>
    </row>
    <row r="13" spans="1:13" s="4" customFormat="1" ht="33" hidden="1">
      <c r="A13" s="14">
        <v>9</v>
      </c>
      <c r="B13" s="14" t="s">
        <v>421</v>
      </c>
      <c r="C13" s="15" t="s">
        <v>91</v>
      </c>
      <c r="D13" s="15" t="s">
        <v>153</v>
      </c>
      <c r="E13" s="87" t="s">
        <v>434</v>
      </c>
      <c r="F13" s="74">
        <f t="shared" si="0"/>
        <v>15</v>
      </c>
      <c r="G13" s="34">
        <v>1</v>
      </c>
      <c r="H13" s="34"/>
      <c r="I13" s="34" t="s">
        <v>684</v>
      </c>
      <c r="J13" s="34"/>
      <c r="K13" s="33"/>
      <c r="L13" s="33"/>
      <c r="M13" s="31"/>
    </row>
    <row r="14" spans="1:13" s="4" customFormat="1" ht="33" hidden="1">
      <c r="A14" s="14">
        <v>10</v>
      </c>
      <c r="B14" s="14" t="s">
        <v>421</v>
      </c>
      <c r="C14" s="15" t="s">
        <v>92</v>
      </c>
      <c r="D14" s="15" t="s">
        <v>154</v>
      </c>
      <c r="E14" s="87" t="s">
        <v>12</v>
      </c>
      <c r="F14" s="74">
        <f t="shared" si="0"/>
        <v>15</v>
      </c>
      <c r="G14" s="34">
        <v>1</v>
      </c>
      <c r="H14" s="34"/>
      <c r="I14" s="34" t="s">
        <v>684</v>
      </c>
      <c r="J14" s="34"/>
      <c r="K14" s="33"/>
      <c r="L14" s="33"/>
      <c r="M14" s="31"/>
    </row>
    <row r="15" spans="1:13" s="4" customFormat="1" ht="33" hidden="1">
      <c r="A15" s="14">
        <v>11</v>
      </c>
      <c r="B15" s="14" t="s">
        <v>421</v>
      </c>
      <c r="C15" s="15" t="s">
        <v>93</v>
      </c>
      <c r="D15" s="15" t="s">
        <v>155</v>
      </c>
      <c r="E15" s="87" t="s">
        <v>437</v>
      </c>
      <c r="F15" s="74">
        <f t="shared" si="0"/>
        <v>15</v>
      </c>
      <c r="G15" s="34">
        <v>1</v>
      </c>
      <c r="H15" s="34"/>
      <c r="I15" s="34" t="s">
        <v>684</v>
      </c>
      <c r="J15" s="34"/>
      <c r="K15" s="33"/>
      <c r="L15" s="33"/>
      <c r="M15" s="31"/>
    </row>
    <row r="16" spans="1:13" s="4" customFormat="1" ht="33" hidden="1">
      <c r="A16" s="14">
        <v>12</v>
      </c>
      <c r="B16" s="14" t="s">
        <v>421</v>
      </c>
      <c r="C16" s="15" t="s">
        <v>94</v>
      </c>
      <c r="D16" s="15" t="s">
        <v>155</v>
      </c>
      <c r="E16" s="87" t="s">
        <v>438</v>
      </c>
      <c r="F16" s="74">
        <f t="shared" si="0"/>
        <v>15</v>
      </c>
      <c r="G16" s="34">
        <v>1</v>
      </c>
      <c r="H16" s="34"/>
      <c r="I16" s="34" t="s">
        <v>684</v>
      </c>
      <c r="J16" s="34"/>
      <c r="K16" s="33"/>
      <c r="L16" s="33"/>
      <c r="M16" s="31"/>
    </row>
    <row r="17" spans="1:13" s="4" customFormat="1" ht="33" hidden="1">
      <c r="A17" s="14">
        <v>13</v>
      </c>
      <c r="B17" s="14" t="s">
        <v>421</v>
      </c>
      <c r="C17" s="15" t="s">
        <v>95</v>
      </c>
      <c r="D17" s="15" t="s">
        <v>156</v>
      </c>
      <c r="E17" s="87" t="s">
        <v>439</v>
      </c>
      <c r="F17" s="74">
        <f t="shared" si="0"/>
        <v>15</v>
      </c>
      <c r="G17" s="34">
        <v>1</v>
      </c>
      <c r="H17" s="34"/>
      <c r="I17" s="34" t="s">
        <v>684</v>
      </c>
      <c r="J17" s="34"/>
      <c r="K17" s="33"/>
      <c r="L17" s="33"/>
      <c r="M17" s="31"/>
    </row>
    <row r="18" spans="1:13" s="4" customFormat="1" hidden="1">
      <c r="A18" s="14">
        <v>14</v>
      </c>
      <c r="B18" s="14" t="s">
        <v>421</v>
      </c>
      <c r="C18" s="15" t="s">
        <v>96</v>
      </c>
      <c r="D18" s="15" t="s">
        <v>157</v>
      </c>
      <c r="E18" s="87" t="s">
        <v>22</v>
      </c>
      <c r="F18" s="74">
        <f t="shared" si="0"/>
        <v>45</v>
      </c>
      <c r="G18" s="34">
        <v>3</v>
      </c>
      <c r="H18" s="34"/>
      <c r="I18" s="34" t="s">
        <v>684</v>
      </c>
      <c r="J18" s="34"/>
      <c r="K18" s="33"/>
      <c r="L18" s="33"/>
      <c r="M18" s="31"/>
    </row>
    <row r="19" spans="1:13" s="4" customFormat="1" hidden="1">
      <c r="A19" s="14">
        <v>15</v>
      </c>
      <c r="B19" s="14" t="s">
        <v>421</v>
      </c>
      <c r="C19" s="15" t="s">
        <v>97</v>
      </c>
      <c r="D19" s="15" t="s">
        <v>158</v>
      </c>
      <c r="E19" s="87" t="s">
        <v>21</v>
      </c>
      <c r="F19" s="74">
        <f t="shared" si="0"/>
        <v>15</v>
      </c>
      <c r="G19" s="34">
        <v>1</v>
      </c>
      <c r="H19" s="34"/>
      <c r="I19" s="34" t="s">
        <v>684</v>
      </c>
      <c r="J19" s="34"/>
      <c r="K19" s="33"/>
      <c r="L19" s="33"/>
      <c r="M19" s="31"/>
    </row>
    <row r="20" spans="1:13" s="4" customFormat="1" ht="33" hidden="1">
      <c r="A20" s="14">
        <v>16</v>
      </c>
      <c r="B20" s="14" t="s">
        <v>421</v>
      </c>
      <c r="C20" s="15" t="s">
        <v>98</v>
      </c>
      <c r="D20" s="15" t="s">
        <v>159</v>
      </c>
      <c r="E20" s="87" t="s">
        <v>440</v>
      </c>
      <c r="F20" s="74">
        <f t="shared" si="0"/>
        <v>15</v>
      </c>
      <c r="G20" s="34">
        <v>1</v>
      </c>
      <c r="H20" s="34"/>
      <c r="I20" s="34" t="s">
        <v>684</v>
      </c>
      <c r="J20" s="34"/>
      <c r="K20" s="33"/>
      <c r="L20" s="33"/>
      <c r="M20" s="31"/>
    </row>
    <row r="21" spans="1:13" s="4" customFormat="1" hidden="1">
      <c r="A21" s="14">
        <v>17</v>
      </c>
      <c r="B21" s="14" t="s">
        <v>421</v>
      </c>
      <c r="C21" s="15" t="s">
        <v>99</v>
      </c>
      <c r="D21" s="15" t="s">
        <v>160</v>
      </c>
      <c r="E21" s="87" t="s">
        <v>19</v>
      </c>
      <c r="F21" s="74">
        <f>G21*15</f>
        <v>30</v>
      </c>
      <c r="G21" s="34">
        <v>2</v>
      </c>
      <c r="H21" s="34"/>
      <c r="I21" s="34" t="s">
        <v>684</v>
      </c>
      <c r="J21" s="34"/>
      <c r="K21" s="33"/>
      <c r="L21" s="33"/>
      <c r="M21" s="31"/>
    </row>
    <row r="22" spans="1:13" s="4" customFormat="1" ht="33" hidden="1">
      <c r="A22" s="14">
        <v>18</v>
      </c>
      <c r="B22" s="14" t="s">
        <v>421</v>
      </c>
      <c r="C22" s="15" t="s">
        <v>100</v>
      </c>
      <c r="D22" s="15" t="s">
        <v>161</v>
      </c>
      <c r="E22" s="87" t="s">
        <v>441</v>
      </c>
      <c r="F22" s="74">
        <f t="shared" si="0"/>
        <v>15</v>
      </c>
      <c r="G22" s="34">
        <v>1</v>
      </c>
      <c r="H22" s="34"/>
      <c r="I22" s="34" t="s">
        <v>684</v>
      </c>
      <c r="J22" s="34"/>
      <c r="K22" s="33"/>
      <c r="L22" s="33"/>
      <c r="M22" s="31"/>
    </row>
    <row r="23" spans="1:13" s="44" customFormat="1" hidden="1">
      <c r="A23" s="14">
        <v>19</v>
      </c>
      <c r="B23" s="14" t="s">
        <v>421</v>
      </c>
      <c r="C23" s="40" t="s">
        <v>257</v>
      </c>
      <c r="D23" s="40" t="s">
        <v>258</v>
      </c>
      <c r="E23" s="85" t="s">
        <v>259</v>
      </c>
      <c r="F23" s="74">
        <f t="shared" si="0"/>
        <v>15</v>
      </c>
      <c r="G23" s="42">
        <v>1</v>
      </c>
      <c r="H23" s="42"/>
      <c r="I23" s="42" t="s">
        <v>684</v>
      </c>
      <c r="J23" s="42"/>
      <c r="K23" s="41"/>
      <c r="L23" s="33"/>
      <c r="M23" s="31"/>
    </row>
    <row r="24" spans="1:13" s="49" customFormat="1" ht="21.75" customHeight="1">
      <c r="A24" s="45"/>
      <c r="B24" s="45" t="s">
        <v>273</v>
      </c>
      <c r="C24" s="46"/>
      <c r="D24" s="47"/>
      <c r="E24" s="86" t="s">
        <v>268</v>
      </c>
      <c r="F24" s="50">
        <f>SUM(F6:F23)</f>
        <v>360</v>
      </c>
      <c r="G24" s="64">
        <f>SUM(G6:G23)</f>
        <v>24</v>
      </c>
      <c r="H24" s="64">
        <f>SUM(I24:K24)</f>
        <v>166000</v>
      </c>
      <c r="I24" s="64">
        <f>G24*5000</f>
        <v>120000</v>
      </c>
      <c r="J24" s="48">
        <f>36*1000</f>
        <v>36000</v>
      </c>
      <c r="K24" s="48">
        <v>10000</v>
      </c>
      <c r="L24" s="48"/>
      <c r="M24" s="48"/>
    </row>
    <row r="25" spans="1:13" s="49" customFormat="1" ht="21.75" customHeight="1">
      <c r="A25" s="45"/>
      <c r="B25" s="45" t="s">
        <v>282</v>
      </c>
      <c r="C25" s="46"/>
      <c r="D25" s="47"/>
      <c r="E25" s="86" t="s">
        <v>283</v>
      </c>
      <c r="F25" s="50"/>
      <c r="G25" s="64"/>
      <c r="H25" s="64">
        <f>SUM(I25:K25)</f>
        <v>36000</v>
      </c>
      <c r="I25" s="64"/>
      <c r="J25" s="48">
        <f>36*1000</f>
        <v>36000</v>
      </c>
      <c r="K25" s="48"/>
      <c r="L25" s="48"/>
      <c r="M25" s="48"/>
    </row>
    <row r="26" spans="1:13" s="5" customFormat="1" ht="33" hidden="1">
      <c r="A26" s="18">
        <v>20</v>
      </c>
      <c r="B26" s="18" t="s">
        <v>421</v>
      </c>
      <c r="C26" s="19" t="s">
        <v>101</v>
      </c>
      <c r="D26" s="19" t="s">
        <v>162</v>
      </c>
      <c r="E26" s="88" t="s">
        <v>442</v>
      </c>
      <c r="F26" s="35">
        <f>G26*15</f>
        <v>15</v>
      </c>
      <c r="G26" s="36">
        <v>1</v>
      </c>
      <c r="H26" s="36"/>
      <c r="I26" s="36" t="s">
        <v>684</v>
      </c>
      <c r="J26" s="36"/>
      <c r="K26" s="35"/>
      <c r="L26" s="35"/>
      <c r="M26" s="65"/>
    </row>
    <row r="27" spans="1:13" s="5" customFormat="1" ht="33" hidden="1">
      <c r="A27" s="18">
        <v>21</v>
      </c>
      <c r="B27" s="18" t="s">
        <v>421</v>
      </c>
      <c r="C27" s="19" t="s">
        <v>102</v>
      </c>
      <c r="D27" s="19" t="s">
        <v>163</v>
      </c>
      <c r="E27" s="88" t="s">
        <v>443</v>
      </c>
      <c r="F27" s="35">
        <f t="shared" ref="F27:F31" si="1">G27*15</f>
        <v>15</v>
      </c>
      <c r="G27" s="36">
        <v>1</v>
      </c>
      <c r="H27" s="36"/>
      <c r="I27" s="36" t="s">
        <v>684</v>
      </c>
      <c r="J27" s="36"/>
      <c r="K27" s="35"/>
      <c r="L27" s="35"/>
      <c r="M27" s="65"/>
    </row>
    <row r="28" spans="1:13" s="5" customFormat="1" ht="33" hidden="1">
      <c r="A28" s="18">
        <v>22</v>
      </c>
      <c r="B28" s="18" t="s">
        <v>421</v>
      </c>
      <c r="C28" s="19" t="s">
        <v>103</v>
      </c>
      <c r="D28" s="19" t="s">
        <v>164</v>
      </c>
      <c r="E28" s="88" t="s">
        <v>444</v>
      </c>
      <c r="F28" s="35">
        <f t="shared" si="1"/>
        <v>30</v>
      </c>
      <c r="G28" s="36">
        <v>2</v>
      </c>
      <c r="H28" s="36"/>
      <c r="I28" s="36" t="s">
        <v>684</v>
      </c>
      <c r="J28" s="36"/>
      <c r="K28" s="35"/>
      <c r="L28" s="35"/>
      <c r="M28" s="65"/>
    </row>
    <row r="29" spans="1:13" s="5" customFormat="1" ht="33" hidden="1">
      <c r="A29" s="18">
        <v>23</v>
      </c>
      <c r="B29" s="18" t="s">
        <v>315</v>
      </c>
      <c r="C29" s="19" t="s">
        <v>211</v>
      </c>
      <c r="D29" s="19" t="s">
        <v>212</v>
      </c>
      <c r="E29" s="88" t="s">
        <v>213</v>
      </c>
      <c r="F29" s="35">
        <f>G29*15</f>
        <v>15</v>
      </c>
      <c r="G29" s="36">
        <v>1</v>
      </c>
      <c r="H29" s="36"/>
      <c r="I29" s="36"/>
      <c r="J29" s="36"/>
      <c r="K29" s="35"/>
      <c r="L29" s="65">
        <v>20000</v>
      </c>
      <c r="M29" s="65" t="s">
        <v>316</v>
      </c>
    </row>
    <row r="30" spans="1:13" s="5" customFormat="1" ht="33" hidden="1">
      <c r="A30" s="18">
        <v>24</v>
      </c>
      <c r="B30" s="18" t="s">
        <v>315</v>
      </c>
      <c r="C30" s="19" t="s">
        <v>215</v>
      </c>
      <c r="D30" s="19" t="s">
        <v>216</v>
      </c>
      <c r="E30" s="88" t="s">
        <v>217</v>
      </c>
      <c r="F30" s="35">
        <f t="shared" si="1"/>
        <v>15</v>
      </c>
      <c r="G30" s="36">
        <v>1</v>
      </c>
      <c r="H30" s="36"/>
      <c r="I30" s="36"/>
      <c r="J30" s="36"/>
      <c r="K30" s="35"/>
      <c r="L30" s="65">
        <v>20000</v>
      </c>
      <c r="M30" s="65" t="s">
        <v>316</v>
      </c>
    </row>
    <row r="31" spans="1:13" s="55" customFormat="1" ht="33" hidden="1">
      <c r="A31" s="18">
        <v>25</v>
      </c>
      <c r="B31" s="51" t="s">
        <v>315</v>
      </c>
      <c r="C31" s="52" t="s">
        <v>252</v>
      </c>
      <c r="D31" s="52" t="s">
        <v>253</v>
      </c>
      <c r="E31" s="89" t="s">
        <v>254</v>
      </c>
      <c r="F31" s="35">
        <f t="shared" si="1"/>
        <v>15</v>
      </c>
      <c r="G31" s="54">
        <v>1</v>
      </c>
      <c r="H31" s="54"/>
      <c r="I31" s="54"/>
      <c r="J31" s="54"/>
      <c r="K31" s="53"/>
      <c r="L31" s="65">
        <v>20000</v>
      </c>
      <c r="M31" s="65" t="s">
        <v>316</v>
      </c>
    </row>
    <row r="32" spans="1:13" s="49" customFormat="1" ht="21.75" customHeight="1">
      <c r="A32" s="45"/>
      <c r="B32" s="45" t="s">
        <v>275</v>
      </c>
      <c r="C32" s="46"/>
      <c r="D32" s="47"/>
      <c r="E32" s="86" t="s">
        <v>274</v>
      </c>
      <c r="F32" s="50">
        <f>SUM(F26:F31)</f>
        <v>105</v>
      </c>
      <c r="G32" s="64">
        <f>SUM(G26:G31)</f>
        <v>7</v>
      </c>
      <c r="H32" s="64">
        <f>SUM(I32:K32)</f>
        <v>45000</v>
      </c>
      <c r="I32" s="64">
        <f>G32*5000</f>
        <v>35000</v>
      </c>
      <c r="J32" s="48"/>
      <c r="K32" s="48">
        <v>10000</v>
      </c>
      <c r="L32" s="48"/>
      <c r="M32" s="48"/>
    </row>
    <row r="33" spans="1:13" s="49" customFormat="1" ht="21.75" customHeight="1">
      <c r="A33" s="45"/>
      <c r="B33" s="45" t="s">
        <v>280</v>
      </c>
      <c r="C33" s="46"/>
      <c r="D33" s="47"/>
      <c r="E33" s="86" t="s">
        <v>281</v>
      </c>
      <c r="F33" s="50"/>
      <c r="G33" s="64"/>
      <c r="H33" s="64">
        <f>SUM(I33:K33)</f>
        <v>30000</v>
      </c>
      <c r="I33" s="64"/>
      <c r="J33" s="48">
        <f>30*1000</f>
        <v>30000</v>
      </c>
      <c r="K33" s="48"/>
      <c r="L33" s="48"/>
      <c r="M33" s="48"/>
    </row>
    <row r="34" spans="1:13" s="4" customFormat="1" hidden="1">
      <c r="A34" s="14">
        <v>26</v>
      </c>
      <c r="B34" s="14" t="s">
        <v>421</v>
      </c>
      <c r="C34" s="15" t="s">
        <v>104</v>
      </c>
      <c r="D34" s="15" t="s">
        <v>165</v>
      </c>
      <c r="E34" s="87" t="s">
        <v>32</v>
      </c>
      <c r="F34" s="33">
        <f>G34*15</f>
        <v>15</v>
      </c>
      <c r="G34" s="34">
        <v>1</v>
      </c>
      <c r="H34" s="34"/>
      <c r="I34" s="34" t="s">
        <v>684</v>
      </c>
      <c r="J34" s="34"/>
      <c r="K34" s="33"/>
      <c r="L34" s="33"/>
      <c r="M34" s="31"/>
    </row>
    <row r="35" spans="1:13" s="4" customFormat="1" ht="33" hidden="1">
      <c r="A35" s="14">
        <v>27</v>
      </c>
      <c r="B35" s="14" t="s">
        <v>421</v>
      </c>
      <c r="C35" s="15" t="s">
        <v>105</v>
      </c>
      <c r="D35" s="15" t="s">
        <v>166</v>
      </c>
      <c r="E35" s="87" t="s">
        <v>33</v>
      </c>
      <c r="F35" s="33">
        <f t="shared" ref="F35:F103" si="2">G35*15</f>
        <v>15</v>
      </c>
      <c r="G35" s="34">
        <v>1</v>
      </c>
      <c r="H35" s="34"/>
      <c r="I35" s="34" t="s">
        <v>684</v>
      </c>
      <c r="J35" s="34"/>
      <c r="K35" s="33"/>
      <c r="L35" s="33"/>
      <c r="M35" s="31"/>
    </row>
    <row r="36" spans="1:13" s="4" customFormat="1" ht="33" hidden="1">
      <c r="A36" s="14">
        <v>28</v>
      </c>
      <c r="B36" s="14" t="s">
        <v>421</v>
      </c>
      <c r="C36" s="15" t="s">
        <v>106</v>
      </c>
      <c r="D36" s="15" t="s">
        <v>167</v>
      </c>
      <c r="E36" s="87" t="s">
        <v>34</v>
      </c>
      <c r="F36" s="33">
        <f t="shared" si="2"/>
        <v>15</v>
      </c>
      <c r="G36" s="34">
        <v>1</v>
      </c>
      <c r="H36" s="34"/>
      <c r="I36" s="34" t="s">
        <v>684</v>
      </c>
      <c r="J36" s="34"/>
      <c r="K36" s="33"/>
      <c r="L36" s="33"/>
      <c r="M36" s="31"/>
    </row>
    <row r="37" spans="1:13" s="4" customFormat="1" ht="33" hidden="1">
      <c r="A37" s="14">
        <v>29</v>
      </c>
      <c r="B37" s="14" t="s">
        <v>421</v>
      </c>
      <c r="C37" s="15" t="s">
        <v>107</v>
      </c>
      <c r="D37" s="15" t="s">
        <v>168</v>
      </c>
      <c r="E37" s="87" t="s">
        <v>35</v>
      </c>
      <c r="F37" s="33">
        <f t="shared" si="2"/>
        <v>45</v>
      </c>
      <c r="G37" s="34">
        <v>3</v>
      </c>
      <c r="H37" s="34"/>
      <c r="I37" s="34" t="s">
        <v>684</v>
      </c>
      <c r="J37" s="34"/>
      <c r="K37" s="33"/>
      <c r="L37" s="33"/>
      <c r="M37" s="31"/>
    </row>
    <row r="38" spans="1:13" s="4" customFormat="1" hidden="1">
      <c r="A38" s="14">
        <v>30</v>
      </c>
      <c r="B38" s="14" t="s">
        <v>421</v>
      </c>
      <c r="C38" s="15" t="s">
        <v>108</v>
      </c>
      <c r="D38" s="15" t="s">
        <v>169</v>
      </c>
      <c r="E38" s="87" t="s">
        <v>36</v>
      </c>
      <c r="F38" s="33">
        <f t="shared" si="2"/>
        <v>30</v>
      </c>
      <c r="G38" s="34">
        <v>2</v>
      </c>
      <c r="H38" s="34"/>
      <c r="I38" s="34" t="s">
        <v>684</v>
      </c>
      <c r="J38" s="34"/>
      <c r="K38" s="33"/>
      <c r="L38" s="33"/>
      <c r="M38" s="31"/>
    </row>
    <row r="39" spans="1:13" s="4" customFormat="1" ht="33" hidden="1">
      <c r="A39" s="14">
        <v>31</v>
      </c>
      <c r="B39" s="14" t="s">
        <v>421</v>
      </c>
      <c r="C39" s="15" t="s">
        <v>109</v>
      </c>
      <c r="D39" s="15" t="s">
        <v>170</v>
      </c>
      <c r="E39" s="87" t="s">
        <v>37</v>
      </c>
      <c r="F39" s="33">
        <f t="shared" si="2"/>
        <v>30</v>
      </c>
      <c r="G39" s="34">
        <v>2</v>
      </c>
      <c r="H39" s="34"/>
      <c r="I39" s="34" t="s">
        <v>684</v>
      </c>
      <c r="J39" s="34"/>
      <c r="K39" s="33"/>
      <c r="L39" s="33"/>
      <c r="M39" s="31"/>
    </row>
    <row r="40" spans="1:13" s="4" customFormat="1" hidden="1">
      <c r="A40" s="14">
        <v>32</v>
      </c>
      <c r="B40" s="14" t="s">
        <v>421</v>
      </c>
      <c r="C40" s="15" t="s">
        <v>110</v>
      </c>
      <c r="D40" s="15" t="s">
        <v>171</v>
      </c>
      <c r="E40" s="87" t="s">
        <v>39</v>
      </c>
      <c r="F40" s="33">
        <f t="shared" si="2"/>
        <v>30</v>
      </c>
      <c r="G40" s="34">
        <v>2</v>
      </c>
      <c r="H40" s="34"/>
      <c r="I40" s="34" t="s">
        <v>684</v>
      </c>
      <c r="J40" s="34"/>
      <c r="K40" s="33"/>
      <c r="L40" s="33"/>
      <c r="M40" s="31"/>
    </row>
    <row r="41" spans="1:13" s="4" customFormat="1" ht="33" hidden="1">
      <c r="A41" s="14">
        <v>33</v>
      </c>
      <c r="B41" s="14" t="s">
        <v>421</v>
      </c>
      <c r="C41" s="15" t="s">
        <v>111</v>
      </c>
      <c r="D41" s="15" t="s">
        <v>172</v>
      </c>
      <c r="E41" s="87" t="s">
        <v>40</v>
      </c>
      <c r="F41" s="33">
        <f t="shared" si="2"/>
        <v>15</v>
      </c>
      <c r="G41" s="34">
        <v>1</v>
      </c>
      <c r="H41" s="34"/>
      <c r="I41" s="34" t="s">
        <v>684</v>
      </c>
      <c r="J41" s="34"/>
      <c r="K41" s="33"/>
      <c r="L41" s="33"/>
      <c r="M41" s="31"/>
    </row>
    <row r="42" spans="1:13" s="4" customFormat="1" ht="33" hidden="1">
      <c r="A42" s="14">
        <v>34</v>
      </c>
      <c r="B42" s="14" t="s">
        <v>421</v>
      </c>
      <c r="C42" s="15" t="s">
        <v>112</v>
      </c>
      <c r="D42" s="15" t="s">
        <v>173</v>
      </c>
      <c r="E42" s="87" t="s">
        <v>447</v>
      </c>
      <c r="F42" s="33">
        <f t="shared" si="2"/>
        <v>15</v>
      </c>
      <c r="G42" s="34">
        <v>1</v>
      </c>
      <c r="H42" s="34"/>
      <c r="I42" s="34" t="s">
        <v>684</v>
      </c>
      <c r="J42" s="34"/>
      <c r="K42" s="33"/>
      <c r="L42" s="33"/>
      <c r="M42" s="31"/>
    </row>
    <row r="43" spans="1:13" s="4" customFormat="1" ht="33" hidden="1">
      <c r="A43" s="14">
        <v>35</v>
      </c>
      <c r="B43" s="14" t="s">
        <v>421</v>
      </c>
      <c r="C43" s="15" t="s">
        <v>113</v>
      </c>
      <c r="D43" s="15" t="s">
        <v>174</v>
      </c>
      <c r="E43" s="87" t="s">
        <v>448</v>
      </c>
      <c r="F43" s="33">
        <f t="shared" si="2"/>
        <v>15</v>
      </c>
      <c r="G43" s="34">
        <v>1</v>
      </c>
      <c r="H43" s="34"/>
      <c r="I43" s="34" t="s">
        <v>684</v>
      </c>
      <c r="J43" s="34"/>
      <c r="K43" s="33"/>
      <c r="L43" s="33"/>
      <c r="M43" s="31"/>
    </row>
    <row r="44" spans="1:13" s="4" customFormat="1" ht="33" hidden="1">
      <c r="A44" s="14">
        <v>36</v>
      </c>
      <c r="B44" s="14" t="s">
        <v>421</v>
      </c>
      <c r="C44" s="15" t="s">
        <v>114</v>
      </c>
      <c r="D44" s="15" t="s">
        <v>167</v>
      </c>
      <c r="E44" s="87" t="s">
        <v>43</v>
      </c>
      <c r="F44" s="33">
        <f t="shared" si="2"/>
        <v>15</v>
      </c>
      <c r="G44" s="34">
        <v>1</v>
      </c>
      <c r="H44" s="34"/>
      <c r="I44" s="34" t="s">
        <v>684</v>
      </c>
      <c r="J44" s="34"/>
      <c r="K44" s="33"/>
      <c r="L44" s="33"/>
      <c r="M44" s="31"/>
    </row>
    <row r="45" spans="1:13" s="4" customFormat="1" ht="33" hidden="1">
      <c r="A45" s="14">
        <v>37</v>
      </c>
      <c r="B45" s="14" t="s">
        <v>421</v>
      </c>
      <c r="C45" s="15" t="s">
        <v>115</v>
      </c>
      <c r="D45" s="15" t="s">
        <v>168</v>
      </c>
      <c r="E45" s="87" t="s">
        <v>435</v>
      </c>
      <c r="F45" s="33">
        <f t="shared" si="2"/>
        <v>15</v>
      </c>
      <c r="G45" s="34">
        <v>1</v>
      </c>
      <c r="H45" s="34"/>
      <c r="I45" s="34" t="s">
        <v>684</v>
      </c>
      <c r="J45" s="34"/>
      <c r="K45" s="33"/>
      <c r="L45" s="33"/>
      <c r="M45" s="31"/>
    </row>
    <row r="46" spans="1:13" s="4" customFormat="1" ht="33" hidden="1">
      <c r="A46" s="14">
        <v>38</v>
      </c>
      <c r="B46" s="14" t="s">
        <v>421</v>
      </c>
      <c r="C46" s="15" t="s">
        <v>116</v>
      </c>
      <c r="D46" s="15" t="s">
        <v>175</v>
      </c>
      <c r="E46" s="87" t="s">
        <v>436</v>
      </c>
      <c r="F46" s="33">
        <f t="shared" si="2"/>
        <v>15</v>
      </c>
      <c r="G46" s="34">
        <v>1</v>
      </c>
      <c r="H46" s="34"/>
      <c r="I46" s="34" t="s">
        <v>684</v>
      </c>
      <c r="J46" s="34"/>
      <c r="K46" s="33"/>
      <c r="L46" s="33"/>
      <c r="M46" s="31"/>
    </row>
    <row r="47" spans="1:13" s="6" customFormat="1" ht="33" hidden="1">
      <c r="A47" s="14">
        <v>39</v>
      </c>
      <c r="B47" s="14" t="s">
        <v>421</v>
      </c>
      <c r="C47" s="11" t="s">
        <v>249</v>
      </c>
      <c r="D47" s="11" t="s">
        <v>250</v>
      </c>
      <c r="E47" s="90" t="s">
        <v>449</v>
      </c>
      <c r="F47" s="33">
        <f t="shared" si="2"/>
        <v>30</v>
      </c>
      <c r="G47" s="32">
        <v>2</v>
      </c>
      <c r="H47" s="32"/>
      <c r="I47" s="32" t="s">
        <v>684</v>
      </c>
      <c r="J47" s="32"/>
      <c r="K47" s="31"/>
      <c r="L47" s="33"/>
      <c r="M47" s="31"/>
    </row>
    <row r="48" spans="1:13" s="6" customFormat="1" ht="28.5" hidden="1" customHeight="1">
      <c r="A48" s="14">
        <v>40</v>
      </c>
      <c r="B48" s="14" t="s">
        <v>421</v>
      </c>
      <c r="C48" s="11" t="s">
        <v>317</v>
      </c>
      <c r="D48" s="11" t="s">
        <v>318</v>
      </c>
      <c r="E48" s="90" t="s">
        <v>319</v>
      </c>
      <c r="F48" s="33">
        <v>10</v>
      </c>
      <c r="G48" s="32"/>
      <c r="H48" s="32"/>
      <c r="I48" s="32" t="s">
        <v>684</v>
      </c>
      <c r="J48" s="32"/>
      <c r="K48" s="31"/>
      <c r="L48" s="33"/>
      <c r="M48" s="31" t="s">
        <v>320</v>
      </c>
    </row>
    <row r="49" spans="1:13" s="49" customFormat="1" ht="21.75" customHeight="1">
      <c r="A49" s="45"/>
      <c r="B49" s="45" t="s">
        <v>276</v>
      </c>
      <c r="C49" s="46"/>
      <c r="D49" s="47"/>
      <c r="E49" s="86" t="s">
        <v>274</v>
      </c>
      <c r="F49" s="48">
        <f>SUM(F34:F48)</f>
        <v>310</v>
      </c>
      <c r="G49" s="64">
        <f>SUM(G34:G48)</f>
        <v>20</v>
      </c>
      <c r="H49" s="64">
        <f>SUM(I49:K49)</f>
        <v>110000</v>
      </c>
      <c r="I49" s="64">
        <f>G49*5000</f>
        <v>100000</v>
      </c>
      <c r="J49" s="48"/>
      <c r="K49" s="48">
        <v>10000</v>
      </c>
      <c r="L49" s="48"/>
      <c r="M49" s="48"/>
    </row>
    <row r="50" spans="1:13" s="49" customFormat="1" ht="21.75" customHeight="1">
      <c r="A50" s="45"/>
      <c r="B50" s="45" t="s">
        <v>277</v>
      </c>
      <c r="C50" s="46"/>
      <c r="D50" s="47"/>
      <c r="E50" s="86" t="s">
        <v>278</v>
      </c>
      <c r="F50" s="48"/>
      <c r="G50" s="64" t="s">
        <v>279</v>
      </c>
      <c r="H50" s="64">
        <f>SUM(I50:K50)</f>
        <v>70000</v>
      </c>
      <c r="I50" s="64"/>
      <c r="J50" s="48"/>
      <c r="K50" s="48">
        <v>70000</v>
      </c>
      <c r="L50" s="48"/>
      <c r="M50" s="48"/>
    </row>
    <row r="51" spans="1:13" s="63" customFormat="1" ht="21.75" customHeight="1">
      <c r="A51" s="60"/>
      <c r="B51" s="60" t="s">
        <v>314</v>
      </c>
      <c r="C51" s="61"/>
      <c r="D51" s="47"/>
      <c r="E51" s="91" t="s">
        <v>426</v>
      </c>
      <c r="F51" s="115"/>
      <c r="G51" s="66"/>
      <c r="H51" s="66"/>
      <c r="I51" s="66"/>
      <c r="J51" s="62"/>
      <c r="K51" s="62"/>
      <c r="L51" s="62">
        <v>2000000</v>
      </c>
      <c r="M51" s="62"/>
    </row>
    <row r="52" spans="1:13" s="4" customFormat="1" ht="33" hidden="1">
      <c r="A52" s="14">
        <v>41</v>
      </c>
      <c r="B52" s="14" t="s">
        <v>421</v>
      </c>
      <c r="C52" s="15" t="s">
        <v>117</v>
      </c>
      <c r="D52" s="47"/>
      <c r="E52" s="87" t="s">
        <v>46</v>
      </c>
      <c r="F52" s="33">
        <f t="shared" si="2"/>
        <v>15</v>
      </c>
      <c r="G52" s="34">
        <v>1</v>
      </c>
      <c r="H52" s="34"/>
      <c r="I52" s="34" t="s">
        <v>684</v>
      </c>
      <c r="J52" s="34"/>
      <c r="K52" s="33"/>
      <c r="L52" s="33"/>
      <c r="M52" s="31"/>
    </row>
    <row r="53" spans="1:13" s="4" customFormat="1" ht="33" hidden="1">
      <c r="A53" s="14">
        <v>42</v>
      </c>
      <c r="B53" s="14" t="s">
        <v>421</v>
      </c>
      <c r="C53" s="15" t="s">
        <v>118</v>
      </c>
      <c r="D53" s="47"/>
      <c r="E53" s="87" t="s">
        <v>450</v>
      </c>
      <c r="F53" s="33">
        <f t="shared" si="2"/>
        <v>15</v>
      </c>
      <c r="G53" s="34">
        <v>1</v>
      </c>
      <c r="H53" s="34"/>
      <c r="I53" s="34" t="s">
        <v>684</v>
      </c>
      <c r="J53" s="34"/>
      <c r="K53" s="33"/>
      <c r="L53" s="33"/>
      <c r="M53" s="31"/>
    </row>
    <row r="54" spans="1:13" s="4" customFormat="1" ht="33" hidden="1">
      <c r="A54" s="14">
        <v>43</v>
      </c>
      <c r="B54" s="14" t="s">
        <v>421</v>
      </c>
      <c r="C54" s="15" t="s">
        <v>119</v>
      </c>
      <c r="D54" s="47"/>
      <c r="E54" s="87" t="s">
        <v>451</v>
      </c>
      <c r="F54" s="33">
        <f t="shared" si="2"/>
        <v>15</v>
      </c>
      <c r="G54" s="34">
        <v>1</v>
      </c>
      <c r="H54" s="34"/>
      <c r="I54" s="34" t="s">
        <v>684</v>
      </c>
      <c r="J54" s="34"/>
      <c r="K54" s="33"/>
      <c r="L54" s="33"/>
      <c r="M54" s="31"/>
    </row>
    <row r="55" spans="1:13" s="4" customFormat="1" ht="33" hidden="1">
      <c r="A55" s="14">
        <v>44</v>
      </c>
      <c r="B55" s="14" t="s">
        <v>421</v>
      </c>
      <c r="C55" s="15" t="s">
        <v>120</v>
      </c>
      <c r="D55" s="47"/>
      <c r="E55" s="87" t="s">
        <v>452</v>
      </c>
      <c r="F55" s="33">
        <f t="shared" si="2"/>
        <v>15</v>
      </c>
      <c r="G55" s="34">
        <v>1</v>
      </c>
      <c r="H55" s="34"/>
      <c r="I55" s="34" t="s">
        <v>684</v>
      </c>
      <c r="J55" s="34"/>
      <c r="K55" s="33"/>
      <c r="L55" s="33"/>
      <c r="M55" s="33"/>
    </row>
    <row r="56" spans="1:13" s="4" customFormat="1" ht="33" hidden="1">
      <c r="A56" s="14">
        <v>45</v>
      </c>
      <c r="B56" s="14" t="s">
        <v>421</v>
      </c>
      <c r="C56" s="15" t="s">
        <v>121</v>
      </c>
      <c r="D56" s="47"/>
      <c r="E56" s="87" t="s">
        <v>453</v>
      </c>
      <c r="F56" s="33">
        <f t="shared" si="2"/>
        <v>15</v>
      </c>
      <c r="G56" s="34">
        <v>1</v>
      </c>
      <c r="H56" s="34"/>
      <c r="I56" s="34" t="s">
        <v>684</v>
      </c>
      <c r="J56" s="34"/>
      <c r="K56" s="33"/>
      <c r="L56" s="33"/>
      <c r="M56" s="33"/>
    </row>
    <row r="57" spans="1:13" s="4" customFormat="1" ht="26.25" hidden="1" customHeight="1">
      <c r="A57" s="14">
        <v>46</v>
      </c>
      <c r="B57" s="14" t="s">
        <v>421</v>
      </c>
      <c r="C57" s="15" t="s">
        <v>122</v>
      </c>
      <c r="D57" s="47"/>
      <c r="E57" s="87" t="s">
        <v>56</v>
      </c>
      <c r="F57" s="33">
        <f t="shared" si="2"/>
        <v>30</v>
      </c>
      <c r="G57" s="34">
        <v>2</v>
      </c>
      <c r="H57" s="34"/>
      <c r="I57" s="34" t="s">
        <v>684</v>
      </c>
      <c r="J57" s="34"/>
      <c r="K57" s="33"/>
      <c r="L57" s="33"/>
      <c r="M57" s="33"/>
    </row>
    <row r="58" spans="1:13" s="4" customFormat="1" ht="33" hidden="1">
      <c r="A58" s="14">
        <v>47</v>
      </c>
      <c r="B58" s="14" t="s">
        <v>421</v>
      </c>
      <c r="C58" s="15" t="s">
        <v>123</v>
      </c>
      <c r="D58" s="47"/>
      <c r="E58" s="87" t="s">
        <v>454</v>
      </c>
      <c r="F58" s="33">
        <f t="shared" si="2"/>
        <v>15</v>
      </c>
      <c r="G58" s="34">
        <v>1</v>
      </c>
      <c r="H58" s="34"/>
      <c r="I58" s="34" t="s">
        <v>684</v>
      </c>
      <c r="J58" s="34"/>
      <c r="K58" s="33"/>
      <c r="L58" s="33"/>
      <c r="M58" s="33"/>
    </row>
    <row r="59" spans="1:13" s="4" customFormat="1" ht="33" hidden="1">
      <c r="A59" s="14">
        <v>48</v>
      </c>
      <c r="B59" s="14" t="s">
        <v>421</v>
      </c>
      <c r="C59" s="15" t="s">
        <v>124</v>
      </c>
      <c r="D59" s="47"/>
      <c r="E59" s="87" t="s">
        <v>455</v>
      </c>
      <c r="F59" s="33">
        <f t="shared" si="2"/>
        <v>15</v>
      </c>
      <c r="G59" s="34">
        <v>1</v>
      </c>
      <c r="H59" s="34"/>
      <c r="I59" s="34" t="s">
        <v>684</v>
      </c>
      <c r="J59" s="34"/>
      <c r="K59" s="33"/>
      <c r="L59" s="33"/>
      <c r="M59" s="33"/>
    </row>
    <row r="60" spans="1:13" s="4" customFormat="1" ht="33" hidden="1">
      <c r="A60" s="14">
        <v>49</v>
      </c>
      <c r="B60" s="14" t="s">
        <v>421</v>
      </c>
      <c r="C60" s="15" t="s">
        <v>125</v>
      </c>
      <c r="D60" s="47"/>
      <c r="E60" s="87" t="s">
        <v>456</v>
      </c>
      <c r="F60" s="33">
        <f t="shared" si="2"/>
        <v>15</v>
      </c>
      <c r="G60" s="34">
        <v>1</v>
      </c>
      <c r="H60" s="34"/>
      <c r="I60" s="34" t="s">
        <v>684</v>
      </c>
      <c r="J60" s="34"/>
      <c r="K60" s="33"/>
      <c r="L60" s="33"/>
      <c r="M60" s="33"/>
    </row>
    <row r="61" spans="1:13" s="4" customFormat="1" ht="33" hidden="1">
      <c r="A61" s="14">
        <v>50</v>
      </c>
      <c r="B61" s="11" t="s">
        <v>425</v>
      </c>
      <c r="C61" s="14" t="s">
        <v>363</v>
      </c>
      <c r="D61" s="47"/>
      <c r="E61" s="87" t="s">
        <v>473</v>
      </c>
      <c r="F61" s="33">
        <f>G61*15</f>
        <v>15</v>
      </c>
      <c r="G61" s="34">
        <v>1</v>
      </c>
      <c r="H61" s="33"/>
      <c r="I61" s="34"/>
      <c r="J61" s="33" t="s">
        <v>407</v>
      </c>
      <c r="K61" s="33"/>
      <c r="L61" s="33">
        <v>25000</v>
      </c>
      <c r="M61" s="33"/>
    </row>
    <row r="62" spans="1:13" s="4" customFormat="1" ht="33" hidden="1">
      <c r="A62" s="14">
        <v>51</v>
      </c>
      <c r="B62" s="11" t="s">
        <v>425</v>
      </c>
      <c r="C62" s="14" t="s">
        <v>365</v>
      </c>
      <c r="D62" s="47"/>
      <c r="E62" s="87" t="s">
        <v>367</v>
      </c>
      <c r="F62" s="33">
        <f>G62*15</f>
        <v>30</v>
      </c>
      <c r="G62" s="34">
        <v>2</v>
      </c>
      <c r="H62" s="33"/>
      <c r="I62" s="34"/>
      <c r="J62" s="33" t="s">
        <v>407</v>
      </c>
      <c r="K62" s="33"/>
      <c r="L62" s="33">
        <f>25000*2</f>
        <v>50000</v>
      </c>
      <c r="M62" s="33"/>
    </row>
    <row r="63" spans="1:13" s="49" customFormat="1" ht="27.75" customHeight="1">
      <c r="A63" s="45"/>
      <c r="B63" s="45" t="s">
        <v>498</v>
      </c>
      <c r="C63" s="46"/>
      <c r="D63" s="47"/>
      <c r="E63" s="86" t="s">
        <v>499</v>
      </c>
      <c r="F63" s="62">
        <f>SUM(F52:F62)</f>
        <v>195</v>
      </c>
      <c r="G63" s="64">
        <f>SUM(G52:G62)</f>
        <v>13</v>
      </c>
      <c r="H63" s="64"/>
      <c r="I63" s="64">
        <f>G63*5000</f>
        <v>65000</v>
      </c>
      <c r="J63" s="48"/>
      <c r="K63" s="48">
        <v>10000</v>
      </c>
      <c r="L63" s="48"/>
      <c r="M63" s="48"/>
    </row>
    <row r="64" spans="1:13" s="49" customFormat="1" ht="27.75" customHeight="1">
      <c r="A64" s="45"/>
      <c r="B64" s="45" t="s">
        <v>530</v>
      </c>
      <c r="C64" s="46"/>
      <c r="D64" s="47"/>
      <c r="E64" s="86" t="s">
        <v>578</v>
      </c>
      <c r="F64" s="62"/>
      <c r="G64" s="64"/>
      <c r="H64" s="64"/>
      <c r="I64" s="64"/>
      <c r="J64" s="48"/>
      <c r="K64" s="48"/>
      <c r="L64" s="48">
        <v>1000000</v>
      </c>
      <c r="M64" s="48"/>
    </row>
    <row r="65" spans="1:13" s="4" customFormat="1" ht="33" hidden="1">
      <c r="A65" s="14">
        <v>52</v>
      </c>
      <c r="B65" s="14" t="s">
        <v>421</v>
      </c>
      <c r="C65" s="15" t="s">
        <v>126</v>
      </c>
      <c r="D65" s="15" t="s">
        <v>184</v>
      </c>
      <c r="E65" s="87" t="s">
        <v>457</v>
      </c>
      <c r="F65" s="33">
        <f t="shared" si="2"/>
        <v>15</v>
      </c>
      <c r="G65" s="34">
        <v>1</v>
      </c>
      <c r="H65" s="34"/>
      <c r="I65" s="34" t="s">
        <v>684</v>
      </c>
      <c r="J65" s="34"/>
      <c r="K65" s="33"/>
      <c r="L65" s="33"/>
      <c r="M65" s="33"/>
    </row>
    <row r="66" spans="1:13" s="4" customFormat="1" ht="33" hidden="1">
      <c r="A66" s="14">
        <v>53</v>
      </c>
      <c r="B66" s="14" t="s">
        <v>421</v>
      </c>
      <c r="C66" s="15" t="s">
        <v>127</v>
      </c>
      <c r="D66" s="15" t="s">
        <v>185</v>
      </c>
      <c r="E66" s="87" t="s">
        <v>64</v>
      </c>
      <c r="F66" s="33">
        <f t="shared" si="2"/>
        <v>30</v>
      </c>
      <c r="G66" s="34">
        <v>2</v>
      </c>
      <c r="H66" s="34"/>
      <c r="I66" s="34" t="s">
        <v>684</v>
      </c>
      <c r="J66" s="34"/>
      <c r="K66" s="33"/>
      <c r="L66" s="33"/>
      <c r="M66" s="33"/>
    </row>
    <row r="67" spans="1:13" s="4" customFormat="1" ht="33" hidden="1">
      <c r="A67" s="14">
        <v>54</v>
      </c>
      <c r="B67" s="14" t="s">
        <v>421</v>
      </c>
      <c r="C67" s="15" t="s">
        <v>128</v>
      </c>
      <c r="D67" s="15" t="s">
        <v>186</v>
      </c>
      <c r="E67" s="87" t="s">
        <v>65</v>
      </c>
      <c r="F67" s="33">
        <f t="shared" si="2"/>
        <v>15</v>
      </c>
      <c r="G67" s="34">
        <v>1</v>
      </c>
      <c r="H67" s="34"/>
      <c r="I67" s="34" t="s">
        <v>684</v>
      </c>
      <c r="J67" s="34"/>
      <c r="K67" s="33"/>
      <c r="L67" s="33"/>
      <c r="M67" s="33"/>
    </row>
    <row r="68" spans="1:13" s="4" customFormat="1" ht="33" hidden="1">
      <c r="A68" s="14">
        <v>55</v>
      </c>
      <c r="B68" s="14" t="s">
        <v>421</v>
      </c>
      <c r="C68" s="15" t="s">
        <v>129</v>
      </c>
      <c r="D68" s="15" t="s">
        <v>187</v>
      </c>
      <c r="E68" s="87" t="s">
        <v>66</v>
      </c>
      <c r="F68" s="33">
        <f t="shared" si="2"/>
        <v>15</v>
      </c>
      <c r="G68" s="34">
        <v>1</v>
      </c>
      <c r="H68" s="34"/>
      <c r="I68" s="34" t="s">
        <v>684</v>
      </c>
      <c r="J68" s="34"/>
      <c r="K68" s="33"/>
      <c r="L68" s="33"/>
      <c r="M68" s="33"/>
    </row>
    <row r="69" spans="1:13" s="4" customFormat="1" ht="27.75" hidden="1" customHeight="1">
      <c r="A69" s="14">
        <v>56</v>
      </c>
      <c r="B69" s="14" t="s">
        <v>421</v>
      </c>
      <c r="C69" s="15" t="s">
        <v>130</v>
      </c>
      <c r="D69" s="15" t="s">
        <v>188</v>
      </c>
      <c r="E69" s="87" t="s">
        <v>67</v>
      </c>
      <c r="F69" s="33">
        <f t="shared" si="2"/>
        <v>30</v>
      </c>
      <c r="G69" s="34">
        <v>2</v>
      </c>
      <c r="H69" s="34"/>
      <c r="I69" s="34" t="s">
        <v>684</v>
      </c>
      <c r="J69" s="34"/>
      <c r="K69" s="33"/>
      <c r="L69" s="33"/>
      <c r="M69" s="33"/>
    </row>
    <row r="70" spans="1:13" s="4" customFormat="1" ht="27.75" hidden="1" customHeight="1">
      <c r="A70" s="14">
        <v>57</v>
      </c>
      <c r="B70" s="14" t="s">
        <v>421</v>
      </c>
      <c r="C70" s="15" t="s">
        <v>131</v>
      </c>
      <c r="D70" s="15" t="s">
        <v>189</v>
      </c>
      <c r="E70" s="87" t="s">
        <v>68</v>
      </c>
      <c r="F70" s="33">
        <f t="shared" si="2"/>
        <v>15</v>
      </c>
      <c r="G70" s="34">
        <v>1</v>
      </c>
      <c r="H70" s="34"/>
      <c r="I70" s="34" t="s">
        <v>684</v>
      </c>
      <c r="J70" s="34"/>
      <c r="K70" s="33"/>
      <c r="L70" s="33"/>
      <c r="M70" s="33"/>
    </row>
    <row r="71" spans="1:13" s="4" customFormat="1" ht="33" hidden="1">
      <c r="A71" s="14">
        <v>58</v>
      </c>
      <c r="B71" s="14" t="s">
        <v>421</v>
      </c>
      <c r="C71" s="15" t="s">
        <v>132</v>
      </c>
      <c r="D71" s="15" t="s">
        <v>190</v>
      </c>
      <c r="E71" s="87" t="s">
        <v>69</v>
      </c>
      <c r="F71" s="33">
        <f t="shared" si="2"/>
        <v>15</v>
      </c>
      <c r="G71" s="34">
        <v>1</v>
      </c>
      <c r="H71" s="34"/>
      <c r="I71" s="34" t="s">
        <v>684</v>
      </c>
      <c r="J71" s="34"/>
      <c r="K71" s="33"/>
      <c r="L71" s="33"/>
      <c r="M71" s="33"/>
    </row>
    <row r="72" spans="1:13" s="6" customFormat="1" ht="33" hidden="1">
      <c r="A72" s="14">
        <v>59</v>
      </c>
      <c r="B72" s="14" t="s">
        <v>421</v>
      </c>
      <c r="C72" s="11" t="s">
        <v>208</v>
      </c>
      <c r="D72" s="11" t="s">
        <v>209</v>
      </c>
      <c r="E72" s="94" t="s">
        <v>458</v>
      </c>
      <c r="F72" s="33">
        <f t="shared" si="2"/>
        <v>15</v>
      </c>
      <c r="G72" s="32">
        <v>1</v>
      </c>
      <c r="H72" s="32"/>
      <c r="I72" s="32" t="s">
        <v>684</v>
      </c>
      <c r="J72" s="32"/>
      <c r="K72" s="31"/>
      <c r="L72" s="31"/>
      <c r="M72" s="31"/>
    </row>
    <row r="73" spans="1:13" s="4" customFormat="1" ht="33" hidden="1">
      <c r="A73" s="14">
        <v>60</v>
      </c>
      <c r="B73" s="14" t="s">
        <v>421</v>
      </c>
      <c r="C73" s="15" t="s">
        <v>133</v>
      </c>
      <c r="D73" s="15" t="s">
        <v>191</v>
      </c>
      <c r="E73" s="87" t="s">
        <v>63</v>
      </c>
      <c r="F73" s="33">
        <f t="shared" si="2"/>
        <v>15</v>
      </c>
      <c r="G73" s="34">
        <v>1</v>
      </c>
      <c r="H73" s="34"/>
      <c r="I73" s="34" t="s">
        <v>684</v>
      </c>
      <c r="J73" s="34"/>
      <c r="K73" s="33"/>
      <c r="L73" s="33"/>
      <c r="M73" s="33"/>
    </row>
    <row r="74" spans="1:13" s="4" customFormat="1" ht="33" hidden="1">
      <c r="A74" s="14">
        <v>61</v>
      </c>
      <c r="B74" s="14" t="s">
        <v>421</v>
      </c>
      <c r="C74" s="15" t="s">
        <v>134</v>
      </c>
      <c r="D74" s="15" t="s">
        <v>192</v>
      </c>
      <c r="E74" s="87" t="s">
        <v>62</v>
      </c>
      <c r="F74" s="33">
        <f t="shared" si="2"/>
        <v>15</v>
      </c>
      <c r="G74" s="34">
        <v>1</v>
      </c>
      <c r="H74" s="34"/>
      <c r="I74" s="34" t="s">
        <v>684</v>
      </c>
      <c r="J74" s="34"/>
      <c r="K74" s="33"/>
      <c r="L74" s="33"/>
      <c r="M74" s="33"/>
    </row>
    <row r="75" spans="1:13" s="4" customFormat="1" ht="33" hidden="1">
      <c r="A75" s="14">
        <v>62</v>
      </c>
      <c r="B75" s="14" t="s">
        <v>421</v>
      </c>
      <c r="C75" s="15" t="s">
        <v>135</v>
      </c>
      <c r="D75" s="15" t="s">
        <v>193</v>
      </c>
      <c r="E75" s="87" t="s">
        <v>80</v>
      </c>
      <c r="F75" s="33">
        <f t="shared" si="2"/>
        <v>15</v>
      </c>
      <c r="G75" s="34">
        <v>1</v>
      </c>
      <c r="H75" s="34"/>
      <c r="I75" s="34" t="s">
        <v>684</v>
      </c>
      <c r="J75" s="34"/>
      <c r="K75" s="33"/>
      <c r="L75" s="33"/>
      <c r="M75" s="33"/>
    </row>
    <row r="76" spans="1:13" s="4" customFormat="1" ht="27.75" hidden="1" customHeight="1">
      <c r="A76" s="14">
        <v>63</v>
      </c>
      <c r="B76" s="14" t="s">
        <v>421</v>
      </c>
      <c r="C76" s="15" t="s">
        <v>136</v>
      </c>
      <c r="D76" s="15" t="s">
        <v>194</v>
      </c>
      <c r="E76" s="87" t="s">
        <v>79</v>
      </c>
      <c r="F76" s="33">
        <f t="shared" si="2"/>
        <v>15</v>
      </c>
      <c r="G76" s="34">
        <v>1</v>
      </c>
      <c r="H76" s="34"/>
      <c r="I76" s="34" t="s">
        <v>684</v>
      </c>
      <c r="J76" s="34"/>
      <c r="K76" s="33"/>
      <c r="L76" s="33"/>
      <c r="M76" s="33"/>
    </row>
    <row r="77" spans="1:13" s="4" customFormat="1" ht="27.75" hidden="1" customHeight="1">
      <c r="A77" s="14">
        <v>64</v>
      </c>
      <c r="B77" s="14" t="s">
        <v>421</v>
      </c>
      <c r="C77" s="15" t="s">
        <v>137</v>
      </c>
      <c r="D77" s="15" t="s">
        <v>195</v>
      </c>
      <c r="E77" s="87" t="s">
        <v>77</v>
      </c>
      <c r="F77" s="33">
        <f t="shared" si="2"/>
        <v>15</v>
      </c>
      <c r="G77" s="34">
        <v>1</v>
      </c>
      <c r="H77" s="34"/>
      <c r="I77" s="34" t="s">
        <v>684</v>
      </c>
      <c r="J77" s="34"/>
      <c r="K77" s="33"/>
      <c r="L77" s="33"/>
      <c r="M77" s="33"/>
    </row>
    <row r="78" spans="1:13" s="4" customFormat="1" ht="33" hidden="1">
      <c r="A78" s="14">
        <v>65</v>
      </c>
      <c r="B78" s="14" t="s">
        <v>421</v>
      </c>
      <c r="C78" s="15" t="s">
        <v>138</v>
      </c>
      <c r="D78" s="15" t="s">
        <v>196</v>
      </c>
      <c r="E78" s="87" t="s">
        <v>82</v>
      </c>
      <c r="F78" s="33">
        <f t="shared" si="2"/>
        <v>15</v>
      </c>
      <c r="G78" s="34">
        <v>1</v>
      </c>
      <c r="H78" s="34"/>
      <c r="I78" s="34" t="s">
        <v>684</v>
      </c>
      <c r="J78" s="34"/>
      <c r="K78" s="33"/>
      <c r="L78" s="33"/>
      <c r="M78" s="33"/>
    </row>
    <row r="79" spans="1:13" s="4" customFormat="1" ht="33" hidden="1">
      <c r="A79" s="14">
        <v>66</v>
      </c>
      <c r="B79" s="14" t="s">
        <v>421</v>
      </c>
      <c r="C79" s="15" t="s">
        <v>139</v>
      </c>
      <c r="D79" s="15" t="s">
        <v>197</v>
      </c>
      <c r="E79" s="87" t="s">
        <v>76</v>
      </c>
      <c r="F79" s="33">
        <f t="shared" si="2"/>
        <v>15</v>
      </c>
      <c r="G79" s="34">
        <v>1</v>
      </c>
      <c r="H79" s="34"/>
      <c r="I79" s="34" t="s">
        <v>684</v>
      </c>
      <c r="J79" s="34"/>
      <c r="K79" s="33"/>
      <c r="L79" s="33"/>
      <c r="M79" s="33"/>
    </row>
    <row r="80" spans="1:13" s="4" customFormat="1" ht="33" hidden="1">
      <c r="A80" s="14">
        <v>67</v>
      </c>
      <c r="B80" s="14" t="s">
        <v>421</v>
      </c>
      <c r="C80" s="15" t="s">
        <v>140</v>
      </c>
      <c r="D80" s="15" t="s">
        <v>198</v>
      </c>
      <c r="E80" s="87" t="s">
        <v>75</v>
      </c>
      <c r="F80" s="33">
        <f t="shared" si="2"/>
        <v>15</v>
      </c>
      <c r="G80" s="34">
        <v>1</v>
      </c>
      <c r="H80" s="34"/>
      <c r="I80" s="34" t="s">
        <v>684</v>
      </c>
      <c r="J80" s="34"/>
      <c r="K80" s="33"/>
      <c r="L80" s="33"/>
      <c r="M80" s="33"/>
    </row>
    <row r="81" spans="1:13" s="4" customFormat="1" ht="26.25" hidden="1" customHeight="1">
      <c r="A81" s="14">
        <v>68</v>
      </c>
      <c r="B81" s="14" t="s">
        <v>421</v>
      </c>
      <c r="C81" s="15" t="s">
        <v>141</v>
      </c>
      <c r="D81" s="15" t="s">
        <v>199</v>
      </c>
      <c r="E81" s="87" t="s">
        <v>74</v>
      </c>
      <c r="F81" s="33">
        <f t="shared" si="2"/>
        <v>30</v>
      </c>
      <c r="G81" s="34">
        <v>2</v>
      </c>
      <c r="H81" s="34"/>
      <c r="I81" s="34" t="s">
        <v>684</v>
      </c>
      <c r="J81" s="34"/>
      <c r="K81" s="33"/>
      <c r="L81" s="33"/>
      <c r="M81" s="33"/>
    </row>
    <row r="82" spans="1:13" s="4" customFormat="1" ht="33" hidden="1">
      <c r="A82" s="14">
        <v>69</v>
      </c>
      <c r="B82" s="14" t="s">
        <v>421</v>
      </c>
      <c r="C82" s="15" t="s">
        <v>142</v>
      </c>
      <c r="D82" s="15" t="s">
        <v>200</v>
      </c>
      <c r="E82" s="87" t="s">
        <v>459</v>
      </c>
      <c r="F82" s="33">
        <f t="shared" si="2"/>
        <v>15</v>
      </c>
      <c r="G82" s="34">
        <v>1</v>
      </c>
      <c r="H82" s="34"/>
      <c r="I82" s="34" t="s">
        <v>684</v>
      </c>
      <c r="J82" s="34"/>
      <c r="K82" s="33"/>
      <c r="L82" s="33"/>
      <c r="M82" s="33"/>
    </row>
    <row r="83" spans="1:13" s="4" customFormat="1" ht="33" hidden="1">
      <c r="A83" s="14">
        <v>70</v>
      </c>
      <c r="B83" s="14" t="s">
        <v>421</v>
      </c>
      <c r="C83" s="15" t="s">
        <v>143</v>
      </c>
      <c r="D83" s="15" t="s">
        <v>201</v>
      </c>
      <c r="E83" s="87" t="s">
        <v>460</v>
      </c>
      <c r="F83" s="33">
        <f t="shared" si="2"/>
        <v>15</v>
      </c>
      <c r="G83" s="34">
        <v>1</v>
      </c>
      <c r="H83" s="34"/>
      <c r="I83" s="34" t="s">
        <v>684</v>
      </c>
      <c r="J83" s="34"/>
      <c r="K83" s="33"/>
      <c r="L83" s="33"/>
      <c r="M83" s="33"/>
    </row>
    <row r="84" spans="1:13" s="4" customFormat="1" ht="27" hidden="1" customHeight="1">
      <c r="A84" s="14">
        <v>71</v>
      </c>
      <c r="B84" s="14" t="s">
        <v>421</v>
      </c>
      <c r="C84" s="15" t="s">
        <v>144</v>
      </c>
      <c r="D84" s="15" t="s">
        <v>145</v>
      </c>
      <c r="E84" s="87" t="s">
        <v>72</v>
      </c>
      <c r="F84" s="33">
        <f t="shared" si="2"/>
        <v>15</v>
      </c>
      <c r="G84" s="34">
        <v>1</v>
      </c>
      <c r="H84" s="34"/>
      <c r="I84" s="34" t="s">
        <v>684</v>
      </c>
      <c r="J84" s="34"/>
      <c r="K84" s="33"/>
      <c r="L84" s="33"/>
      <c r="M84" s="33"/>
    </row>
    <row r="85" spans="1:13" s="6" customFormat="1" ht="33" hidden="1">
      <c r="A85" s="14">
        <v>72</v>
      </c>
      <c r="B85" s="10" t="s">
        <v>422</v>
      </c>
      <c r="C85" s="10" t="s">
        <v>221</v>
      </c>
      <c r="D85" s="10" t="s">
        <v>222</v>
      </c>
      <c r="E85" s="90" t="s">
        <v>223</v>
      </c>
      <c r="F85" s="33">
        <f t="shared" si="2"/>
        <v>105</v>
      </c>
      <c r="G85" s="32">
        <v>7</v>
      </c>
      <c r="H85" s="32"/>
      <c r="I85" s="32" t="s">
        <v>684</v>
      </c>
      <c r="J85" s="32"/>
      <c r="K85" s="31"/>
      <c r="L85" s="31">
        <f>7*25000</f>
        <v>175000</v>
      </c>
      <c r="M85" s="31"/>
    </row>
    <row r="86" spans="1:13" s="49" customFormat="1" ht="27.75" customHeight="1">
      <c r="A86" s="45"/>
      <c r="B86" s="45" t="s">
        <v>622</v>
      </c>
      <c r="C86" s="46"/>
      <c r="D86" s="47"/>
      <c r="E86" s="86" t="s">
        <v>268</v>
      </c>
      <c r="F86" s="62">
        <f>SUM(F65:F85)</f>
        <v>450</v>
      </c>
      <c r="G86" s="64">
        <f>SUM(G65:G85)</f>
        <v>30</v>
      </c>
      <c r="H86" s="64">
        <f>SUM(I86:K86)</f>
        <v>255000</v>
      </c>
      <c r="I86" s="64">
        <f>G86*5000</f>
        <v>150000</v>
      </c>
      <c r="J86" s="48">
        <v>60000</v>
      </c>
      <c r="K86" s="48">
        <v>45000</v>
      </c>
      <c r="L86" s="48"/>
      <c r="M86" s="48"/>
    </row>
    <row r="87" spans="1:13" s="6" customFormat="1" ht="33" hidden="1">
      <c r="A87" s="14">
        <v>73</v>
      </c>
      <c r="B87" s="10" t="s">
        <v>422</v>
      </c>
      <c r="C87" s="10" t="s">
        <v>225</v>
      </c>
      <c r="D87" s="10" t="s">
        <v>226</v>
      </c>
      <c r="E87" s="90" t="s">
        <v>227</v>
      </c>
      <c r="F87" s="33">
        <f t="shared" si="2"/>
        <v>15</v>
      </c>
      <c r="G87" s="32">
        <v>1</v>
      </c>
      <c r="H87" s="32"/>
      <c r="I87" s="32" t="s">
        <v>684</v>
      </c>
      <c r="J87" s="32"/>
      <c r="K87" s="31"/>
      <c r="L87" s="31">
        <v>25000</v>
      </c>
      <c r="M87" s="31"/>
    </row>
    <row r="88" spans="1:13" s="6" customFormat="1" ht="33" hidden="1">
      <c r="A88" s="14">
        <v>74</v>
      </c>
      <c r="B88" s="10" t="s">
        <v>422</v>
      </c>
      <c r="C88" s="10" t="s">
        <v>228</v>
      </c>
      <c r="D88" s="10" t="s">
        <v>229</v>
      </c>
      <c r="E88" s="90" t="s">
        <v>230</v>
      </c>
      <c r="F88" s="33">
        <f t="shared" si="2"/>
        <v>15</v>
      </c>
      <c r="G88" s="32">
        <v>1</v>
      </c>
      <c r="H88" s="32"/>
      <c r="I88" s="32" t="s">
        <v>684</v>
      </c>
      <c r="J88" s="32"/>
      <c r="K88" s="31"/>
      <c r="L88" s="31">
        <v>25000</v>
      </c>
      <c r="M88" s="31"/>
    </row>
    <row r="89" spans="1:13" s="6" customFormat="1" ht="33" hidden="1">
      <c r="A89" s="14">
        <v>75</v>
      </c>
      <c r="B89" s="10" t="s">
        <v>422</v>
      </c>
      <c r="C89" s="10" t="s">
        <v>231</v>
      </c>
      <c r="D89" s="10" t="s">
        <v>232</v>
      </c>
      <c r="E89" s="90" t="s">
        <v>233</v>
      </c>
      <c r="F89" s="33">
        <f t="shared" si="2"/>
        <v>15</v>
      </c>
      <c r="G89" s="32">
        <v>1</v>
      </c>
      <c r="H89" s="32"/>
      <c r="I89" s="32" t="s">
        <v>684</v>
      </c>
      <c r="J89" s="32"/>
      <c r="K89" s="31"/>
      <c r="L89" s="31">
        <v>25000</v>
      </c>
      <c r="M89" s="31"/>
    </row>
    <row r="90" spans="1:13" s="6" customFormat="1" ht="33" hidden="1">
      <c r="A90" s="14">
        <v>76</v>
      </c>
      <c r="B90" s="10" t="s">
        <v>422</v>
      </c>
      <c r="C90" s="10" t="s">
        <v>234</v>
      </c>
      <c r="D90" s="10" t="s">
        <v>235</v>
      </c>
      <c r="E90" s="90" t="s">
        <v>461</v>
      </c>
      <c r="F90" s="33">
        <f t="shared" si="2"/>
        <v>15</v>
      </c>
      <c r="G90" s="32">
        <v>1</v>
      </c>
      <c r="H90" s="32"/>
      <c r="I90" s="32" t="s">
        <v>684</v>
      </c>
      <c r="J90" s="32"/>
      <c r="K90" s="31"/>
      <c r="L90" s="31">
        <v>25000</v>
      </c>
      <c r="M90" s="31"/>
    </row>
    <row r="91" spans="1:13" s="6" customFormat="1" ht="25.5" hidden="1" customHeight="1">
      <c r="A91" s="14">
        <v>77</v>
      </c>
      <c r="B91" s="10" t="s">
        <v>422</v>
      </c>
      <c r="C91" s="10" t="s">
        <v>236</v>
      </c>
      <c r="D91" s="10" t="s">
        <v>237</v>
      </c>
      <c r="E91" s="90" t="s">
        <v>238</v>
      </c>
      <c r="F91" s="33">
        <f t="shared" si="2"/>
        <v>15</v>
      </c>
      <c r="G91" s="32">
        <v>1</v>
      </c>
      <c r="H91" s="32"/>
      <c r="I91" s="32" t="s">
        <v>684</v>
      </c>
      <c r="J91" s="32"/>
      <c r="K91" s="31"/>
      <c r="L91" s="31">
        <v>25000</v>
      </c>
      <c r="M91" s="31"/>
    </row>
    <row r="92" spans="1:13" s="6" customFormat="1" ht="33" hidden="1">
      <c r="A92" s="14">
        <v>78</v>
      </c>
      <c r="B92" s="10" t="s">
        <v>422</v>
      </c>
      <c r="C92" s="10" t="s">
        <v>239</v>
      </c>
      <c r="D92" s="10" t="s">
        <v>240</v>
      </c>
      <c r="E92" s="90" t="s">
        <v>241</v>
      </c>
      <c r="F92" s="33">
        <f t="shared" si="2"/>
        <v>15</v>
      </c>
      <c r="G92" s="32">
        <v>1</v>
      </c>
      <c r="H92" s="32"/>
      <c r="I92" s="32" t="s">
        <v>684</v>
      </c>
      <c r="J92" s="32"/>
      <c r="K92" s="31"/>
      <c r="L92" s="31">
        <v>25000</v>
      </c>
      <c r="M92" s="31"/>
    </row>
    <row r="93" spans="1:13" s="6" customFormat="1" ht="33" hidden="1">
      <c r="A93" s="14">
        <v>79</v>
      </c>
      <c r="B93" s="10" t="s">
        <v>422</v>
      </c>
      <c r="C93" s="10" t="s">
        <v>242</v>
      </c>
      <c r="D93" s="10" t="s">
        <v>243</v>
      </c>
      <c r="E93" s="90" t="s">
        <v>244</v>
      </c>
      <c r="F93" s="33">
        <f t="shared" si="2"/>
        <v>15</v>
      </c>
      <c r="G93" s="32">
        <v>1</v>
      </c>
      <c r="H93" s="32"/>
      <c r="I93" s="32" t="s">
        <v>684</v>
      </c>
      <c r="J93" s="32"/>
      <c r="K93" s="31"/>
      <c r="L93" s="31">
        <v>25000</v>
      </c>
      <c r="M93" s="31"/>
    </row>
    <row r="94" spans="1:13" s="6" customFormat="1" ht="33" hidden="1">
      <c r="A94" s="14">
        <v>80</v>
      </c>
      <c r="B94" s="10" t="s">
        <v>422</v>
      </c>
      <c r="C94" s="10" t="s">
        <v>245</v>
      </c>
      <c r="D94" s="10" t="s">
        <v>246</v>
      </c>
      <c r="E94" s="90" t="s">
        <v>247</v>
      </c>
      <c r="F94" s="33">
        <f t="shared" si="2"/>
        <v>15</v>
      </c>
      <c r="G94" s="32">
        <v>1</v>
      </c>
      <c r="H94" s="32"/>
      <c r="I94" s="32" t="s">
        <v>684</v>
      </c>
      <c r="J94" s="32"/>
      <c r="K94" s="31"/>
      <c r="L94" s="31">
        <v>25000</v>
      </c>
      <c r="M94" s="31"/>
    </row>
    <row r="95" spans="1:13" s="6" customFormat="1" ht="33" hidden="1">
      <c r="A95" s="14">
        <v>81</v>
      </c>
      <c r="B95" s="10" t="s">
        <v>422</v>
      </c>
      <c r="C95" s="10" t="s">
        <v>284</v>
      </c>
      <c r="D95" s="10" t="s">
        <v>285</v>
      </c>
      <c r="E95" s="90" t="s">
        <v>286</v>
      </c>
      <c r="F95" s="33">
        <f t="shared" si="2"/>
        <v>15</v>
      </c>
      <c r="G95" s="32">
        <v>1</v>
      </c>
      <c r="H95" s="32"/>
      <c r="I95" s="32" t="s">
        <v>684</v>
      </c>
      <c r="J95" s="32"/>
      <c r="K95" s="31"/>
      <c r="L95" s="31">
        <v>25000</v>
      </c>
      <c r="M95" s="31"/>
    </row>
    <row r="96" spans="1:13" s="4" customFormat="1" ht="33" hidden="1">
      <c r="A96" s="14">
        <v>82</v>
      </c>
      <c r="B96" s="10" t="s">
        <v>421</v>
      </c>
      <c r="C96" s="14" t="s">
        <v>288</v>
      </c>
      <c r="D96" s="14" t="s">
        <v>289</v>
      </c>
      <c r="E96" s="90" t="s">
        <v>462</v>
      </c>
      <c r="F96" s="33">
        <f t="shared" si="2"/>
        <v>15</v>
      </c>
      <c r="G96" s="34">
        <v>1</v>
      </c>
      <c r="H96" s="32"/>
      <c r="I96" s="32" t="s">
        <v>684</v>
      </c>
      <c r="J96" s="32"/>
      <c r="K96" s="31"/>
      <c r="L96" s="31"/>
      <c r="M96" s="31"/>
    </row>
    <row r="97" spans="1:13" s="4" customFormat="1" ht="33" hidden="1">
      <c r="A97" s="14">
        <v>83</v>
      </c>
      <c r="B97" s="10" t="s">
        <v>421</v>
      </c>
      <c r="C97" s="14" t="s">
        <v>291</v>
      </c>
      <c r="D97" s="14" t="s">
        <v>292</v>
      </c>
      <c r="E97" s="87" t="s">
        <v>293</v>
      </c>
      <c r="F97" s="33">
        <f t="shared" si="2"/>
        <v>30</v>
      </c>
      <c r="G97" s="34">
        <v>2</v>
      </c>
      <c r="H97" s="32"/>
      <c r="I97" s="32" t="s">
        <v>684</v>
      </c>
      <c r="J97" s="32"/>
      <c r="K97" s="31"/>
      <c r="L97" s="31"/>
      <c r="M97" s="31"/>
    </row>
    <row r="98" spans="1:13" s="4" customFormat="1" ht="33" hidden="1">
      <c r="A98" s="14">
        <v>84</v>
      </c>
      <c r="B98" s="10" t="s">
        <v>421</v>
      </c>
      <c r="C98" s="18" t="s">
        <v>294</v>
      </c>
      <c r="D98" s="18" t="s">
        <v>685</v>
      </c>
      <c r="E98" s="87" t="s">
        <v>295</v>
      </c>
      <c r="F98" s="33">
        <f t="shared" si="2"/>
        <v>30</v>
      </c>
      <c r="G98" s="34">
        <v>2</v>
      </c>
      <c r="H98" s="32"/>
      <c r="I98" s="32" t="s">
        <v>684</v>
      </c>
      <c r="J98" s="32"/>
      <c r="K98" s="31"/>
      <c r="L98" s="31"/>
      <c r="M98" s="31"/>
    </row>
    <row r="99" spans="1:13" s="4" customFormat="1" ht="33" hidden="1">
      <c r="A99" s="14">
        <v>85</v>
      </c>
      <c r="B99" s="10" t="s">
        <v>421</v>
      </c>
      <c r="C99" s="14" t="s">
        <v>296</v>
      </c>
      <c r="D99" s="14" t="s">
        <v>297</v>
      </c>
      <c r="E99" s="87" t="s">
        <v>463</v>
      </c>
      <c r="F99" s="33">
        <f t="shared" si="2"/>
        <v>15</v>
      </c>
      <c r="G99" s="34">
        <v>1</v>
      </c>
      <c r="H99" s="32"/>
      <c r="I99" s="32" t="s">
        <v>684</v>
      </c>
      <c r="J99" s="32"/>
      <c r="K99" s="31"/>
      <c r="L99" s="31"/>
      <c r="M99" s="31"/>
    </row>
    <row r="100" spans="1:13" s="4" customFormat="1" ht="33" hidden="1">
      <c r="A100" s="14">
        <v>86</v>
      </c>
      <c r="B100" s="10" t="s">
        <v>421</v>
      </c>
      <c r="C100" s="14" t="s">
        <v>298</v>
      </c>
      <c r="D100" s="14" t="s">
        <v>299</v>
      </c>
      <c r="E100" s="87" t="s">
        <v>464</v>
      </c>
      <c r="F100" s="33">
        <f t="shared" si="2"/>
        <v>15</v>
      </c>
      <c r="G100" s="34">
        <v>1</v>
      </c>
      <c r="H100" s="32"/>
      <c r="I100" s="32" t="s">
        <v>684</v>
      </c>
      <c r="J100" s="32"/>
      <c r="K100" s="31"/>
      <c r="L100" s="31"/>
      <c r="M100" s="31"/>
    </row>
    <row r="101" spans="1:13" s="4" customFormat="1" ht="30" hidden="1" customHeight="1">
      <c r="A101" s="14">
        <v>87</v>
      </c>
      <c r="B101" s="10" t="s">
        <v>421</v>
      </c>
      <c r="C101" s="14" t="s">
        <v>300</v>
      </c>
      <c r="D101" s="14" t="s">
        <v>301</v>
      </c>
      <c r="E101" s="87" t="s">
        <v>302</v>
      </c>
      <c r="F101" s="33">
        <f t="shared" si="2"/>
        <v>60</v>
      </c>
      <c r="G101" s="34">
        <v>4</v>
      </c>
      <c r="H101" s="32"/>
      <c r="I101" s="32" t="s">
        <v>684</v>
      </c>
      <c r="J101" s="32"/>
      <c r="K101" s="31"/>
      <c r="L101" s="31"/>
      <c r="M101" s="31"/>
    </row>
    <row r="102" spans="1:13" s="4" customFormat="1" ht="33" hidden="1">
      <c r="A102" s="14">
        <v>88</v>
      </c>
      <c r="B102" s="10" t="s">
        <v>421</v>
      </c>
      <c r="C102" s="14" t="s">
        <v>303</v>
      </c>
      <c r="D102" s="14" t="s">
        <v>304</v>
      </c>
      <c r="E102" s="87" t="s">
        <v>465</v>
      </c>
      <c r="F102" s="33">
        <f t="shared" si="2"/>
        <v>30</v>
      </c>
      <c r="G102" s="34">
        <v>2</v>
      </c>
      <c r="H102" s="32"/>
      <c r="I102" s="32" t="s">
        <v>684</v>
      </c>
      <c r="J102" s="32"/>
      <c r="K102" s="31"/>
      <c r="L102" s="31"/>
      <c r="M102" s="31"/>
    </row>
    <row r="103" spans="1:13" s="4" customFormat="1" ht="33" hidden="1">
      <c r="A103" s="14">
        <v>89</v>
      </c>
      <c r="B103" s="10" t="s">
        <v>421</v>
      </c>
      <c r="C103" s="14" t="s">
        <v>305</v>
      </c>
      <c r="D103" s="14" t="s">
        <v>306</v>
      </c>
      <c r="E103" s="87" t="s">
        <v>466</v>
      </c>
      <c r="F103" s="33">
        <f t="shared" si="2"/>
        <v>15</v>
      </c>
      <c r="G103" s="34">
        <v>1</v>
      </c>
      <c r="H103" s="32"/>
      <c r="I103" s="32" t="s">
        <v>684</v>
      </c>
      <c r="J103" s="32"/>
      <c r="K103" s="31"/>
      <c r="L103" s="31"/>
      <c r="M103" s="31"/>
    </row>
    <row r="104" spans="1:13" s="4" customFormat="1" ht="28.5" hidden="1" customHeight="1">
      <c r="A104" s="14">
        <v>90</v>
      </c>
      <c r="B104" s="10" t="s">
        <v>421</v>
      </c>
      <c r="C104" s="14" t="s">
        <v>307</v>
      </c>
      <c r="D104" s="14" t="s">
        <v>308</v>
      </c>
      <c r="E104" s="87" t="s">
        <v>309</v>
      </c>
      <c r="F104" s="33">
        <f t="shared" ref="F104:F105" si="3">G104*15</f>
        <v>15</v>
      </c>
      <c r="G104" s="34">
        <v>1</v>
      </c>
      <c r="H104" s="32"/>
      <c r="I104" s="32" t="s">
        <v>684</v>
      </c>
      <c r="J104" s="32"/>
      <c r="K104" s="31"/>
      <c r="L104" s="31"/>
      <c r="M104" s="31"/>
    </row>
    <row r="105" spans="1:13" s="4" customFormat="1" ht="33" hidden="1">
      <c r="A105" s="14">
        <v>91</v>
      </c>
      <c r="B105" s="10" t="s">
        <v>421</v>
      </c>
      <c r="C105" s="14" t="s">
        <v>310</v>
      </c>
      <c r="D105" s="14" t="s">
        <v>311</v>
      </c>
      <c r="E105" s="87" t="s">
        <v>312</v>
      </c>
      <c r="F105" s="33">
        <f t="shared" si="3"/>
        <v>15</v>
      </c>
      <c r="G105" s="34">
        <v>1</v>
      </c>
      <c r="H105" s="32"/>
      <c r="I105" s="32" t="s">
        <v>684</v>
      </c>
      <c r="J105" s="32"/>
      <c r="K105" s="31"/>
      <c r="L105" s="31"/>
      <c r="M105" s="31"/>
    </row>
    <row r="106" spans="1:13" s="4" customFormat="1" ht="33" hidden="1">
      <c r="A106" s="14">
        <v>92</v>
      </c>
      <c r="B106" s="10" t="s">
        <v>423</v>
      </c>
      <c r="C106" s="14" t="s">
        <v>337</v>
      </c>
      <c r="D106" s="14" t="s">
        <v>338</v>
      </c>
      <c r="E106" s="87" t="s">
        <v>467</v>
      </c>
      <c r="F106" s="33">
        <f t="shared" ref="F106:F179" si="4">G106*15</f>
        <v>15</v>
      </c>
      <c r="G106" s="34">
        <v>1</v>
      </c>
      <c r="H106" s="33"/>
      <c r="I106" s="34" t="s">
        <v>684</v>
      </c>
      <c r="J106" s="33"/>
      <c r="K106" s="33"/>
      <c r="L106" s="33"/>
      <c r="M106" s="33"/>
    </row>
    <row r="107" spans="1:13" s="4" customFormat="1" ht="33" hidden="1">
      <c r="A107" s="14">
        <v>93</v>
      </c>
      <c r="B107" s="10" t="s">
        <v>423</v>
      </c>
      <c r="C107" s="14" t="s">
        <v>339</v>
      </c>
      <c r="D107" s="14" t="s">
        <v>340</v>
      </c>
      <c r="E107" s="87" t="s">
        <v>468</v>
      </c>
      <c r="F107" s="33">
        <f t="shared" si="4"/>
        <v>30</v>
      </c>
      <c r="G107" s="34">
        <v>2</v>
      </c>
      <c r="H107" s="33"/>
      <c r="I107" s="34" t="s">
        <v>684</v>
      </c>
      <c r="J107" s="33"/>
      <c r="K107" s="33"/>
      <c r="L107" s="33"/>
      <c r="M107" s="33"/>
    </row>
    <row r="108" spans="1:13" s="4" customFormat="1" ht="33" hidden="1">
      <c r="A108" s="14">
        <v>94</v>
      </c>
      <c r="B108" s="10" t="s">
        <v>423</v>
      </c>
      <c r="C108" s="14" t="s">
        <v>341</v>
      </c>
      <c r="D108" s="14" t="s">
        <v>342</v>
      </c>
      <c r="E108" s="87" t="s">
        <v>345</v>
      </c>
      <c r="F108" s="33">
        <f t="shared" si="4"/>
        <v>15</v>
      </c>
      <c r="G108" s="34">
        <v>1</v>
      </c>
      <c r="H108" s="33"/>
      <c r="I108" s="34" t="s">
        <v>684</v>
      </c>
      <c r="J108" s="33"/>
      <c r="K108" s="33"/>
      <c r="L108" s="33"/>
      <c r="M108" s="33"/>
    </row>
    <row r="109" spans="1:13" s="4" customFormat="1" ht="33" hidden="1">
      <c r="A109" s="14">
        <v>95</v>
      </c>
      <c r="B109" s="10" t="s">
        <v>423</v>
      </c>
      <c r="C109" s="14" t="s">
        <v>343</v>
      </c>
      <c r="D109" s="14" t="s">
        <v>344</v>
      </c>
      <c r="E109" s="87" t="s">
        <v>469</v>
      </c>
      <c r="F109" s="33">
        <f t="shared" si="4"/>
        <v>15</v>
      </c>
      <c r="G109" s="34">
        <v>1</v>
      </c>
      <c r="H109" s="33"/>
      <c r="I109" s="34" t="s">
        <v>684</v>
      </c>
      <c r="J109" s="33"/>
      <c r="K109" s="33"/>
      <c r="L109" s="33"/>
      <c r="M109" s="33"/>
    </row>
    <row r="110" spans="1:13" s="4" customFormat="1" ht="33" hidden="1">
      <c r="A110" s="14">
        <v>96</v>
      </c>
      <c r="B110" s="10" t="s">
        <v>423</v>
      </c>
      <c r="C110" s="14" t="s">
        <v>347</v>
      </c>
      <c r="D110" s="14" t="s">
        <v>348</v>
      </c>
      <c r="E110" s="87" t="s">
        <v>470</v>
      </c>
      <c r="F110" s="33">
        <f t="shared" si="4"/>
        <v>15</v>
      </c>
      <c r="G110" s="34">
        <v>1</v>
      </c>
      <c r="H110" s="33"/>
      <c r="I110" s="34" t="s">
        <v>684</v>
      </c>
      <c r="J110" s="33"/>
      <c r="K110" s="33"/>
      <c r="L110" s="33"/>
      <c r="M110" s="33"/>
    </row>
    <row r="111" spans="1:13" s="4" customFormat="1" ht="27" hidden="1" customHeight="1">
      <c r="A111" s="14">
        <v>97</v>
      </c>
      <c r="B111" s="10" t="s">
        <v>423</v>
      </c>
      <c r="C111" s="14" t="s">
        <v>349</v>
      </c>
      <c r="D111" s="14" t="s">
        <v>350</v>
      </c>
      <c r="E111" s="87" t="s">
        <v>354</v>
      </c>
      <c r="F111" s="33">
        <f t="shared" si="4"/>
        <v>30</v>
      </c>
      <c r="G111" s="34">
        <v>2</v>
      </c>
      <c r="H111" s="33"/>
      <c r="I111" s="34" t="s">
        <v>684</v>
      </c>
      <c r="J111" s="33"/>
      <c r="K111" s="33"/>
      <c r="L111" s="33"/>
      <c r="M111" s="33"/>
    </row>
    <row r="112" spans="1:13" s="4" customFormat="1" ht="27" hidden="1" customHeight="1">
      <c r="A112" s="14">
        <v>98</v>
      </c>
      <c r="B112" s="10" t="s">
        <v>423</v>
      </c>
      <c r="C112" s="14" t="s">
        <v>351</v>
      </c>
      <c r="D112" s="14" t="s">
        <v>352</v>
      </c>
      <c r="E112" s="87" t="s">
        <v>353</v>
      </c>
      <c r="F112" s="33">
        <f t="shared" si="4"/>
        <v>30</v>
      </c>
      <c r="G112" s="34">
        <v>2</v>
      </c>
      <c r="H112" s="33"/>
      <c r="I112" s="34" t="s">
        <v>684</v>
      </c>
      <c r="J112" s="33"/>
      <c r="K112" s="33"/>
      <c r="L112" s="33"/>
      <c r="M112" s="33"/>
    </row>
    <row r="113" spans="1:13" s="4" customFormat="1" ht="33" hidden="1">
      <c r="A113" s="14">
        <v>99</v>
      </c>
      <c r="B113" s="10" t="s">
        <v>424</v>
      </c>
      <c r="C113" s="14" t="s">
        <v>357</v>
      </c>
      <c r="D113" s="14" t="s">
        <v>358</v>
      </c>
      <c r="E113" s="87" t="s">
        <v>471</v>
      </c>
      <c r="F113" s="33">
        <f t="shared" si="4"/>
        <v>15</v>
      </c>
      <c r="G113" s="34">
        <v>1</v>
      </c>
      <c r="H113" s="33"/>
      <c r="I113" s="34" t="s">
        <v>684</v>
      </c>
      <c r="J113" s="33"/>
      <c r="K113" s="33"/>
      <c r="L113" s="33">
        <v>25000</v>
      </c>
      <c r="M113" s="33"/>
    </row>
    <row r="114" spans="1:13" s="4" customFormat="1" ht="33" hidden="1">
      <c r="A114" s="14">
        <v>100</v>
      </c>
      <c r="B114" s="10" t="s">
        <v>422</v>
      </c>
      <c r="C114" s="14" t="s">
        <v>361</v>
      </c>
      <c r="D114" s="14" t="s">
        <v>362</v>
      </c>
      <c r="E114" s="87" t="s">
        <v>472</v>
      </c>
      <c r="F114" s="33">
        <f t="shared" si="4"/>
        <v>15</v>
      </c>
      <c r="G114" s="34">
        <v>1</v>
      </c>
      <c r="H114" s="33"/>
      <c r="I114" s="34" t="s">
        <v>684</v>
      </c>
      <c r="J114" s="33"/>
      <c r="K114" s="33"/>
      <c r="L114" s="33" t="s">
        <v>623</v>
      </c>
      <c r="M114" s="33"/>
    </row>
    <row r="115" spans="1:13" s="49" customFormat="1" ht="27.75" customHeight="1">
      <c r="A115" s="45"/>
      <c r="B115" s="45" t="s">
        <v>624</v>
      </c>
      <c r="C115" s="46"/>
      <c r="D115" s="47"/>
      <c r="E115" s="86" t="s">
        <v>268</v>
      </c>
      <c r="F115" s="62">
        <f>SUM(F87:F114)</f>
        <v>555</v>
      </c>
      <c r="G115" s="64">
        <f>SUM(G87:G114)</f>
        <v>37</v>
      </c>
      <c r="H115" s="64">
        <f>SUM(I115:K115)</f>
        <v>245000</v>
      </c>
      <c r="I115" s="64">
        <f>G115*5000</f>
        <v>185000</v>
      </c>
      <c r="J115" s="48"/>
      <c r="K115" s="48">
        <f>50000+10000</f>
        <v>60000</v>
      </c>
      <c r="L115" s="48"/>
      <c r="M115" s="48"/>
    </row>
    <row r="116" spans="1:13" s="4" customFormat="1" ht="33" hidden="1">
      <c r="A116" s="14">
        <v>101</v>
      </c>
      <c r="B116" s="11" t="s">
        <v>425</v>
      </c>
      <c r="C116" s="14" t="s">
        <v>408</v>
      </c>
      <c r="D116" s="14" t="s">
        <v>409</v>
      </c>
      <c r="E116" s="87" t="s">
        <v>410</v>
      </c>
      <c r="F116" s="33">
        <f t="shared" si="4"/>
        <v>15</v>
      </c>
      <c r="G116" s="103">
        <v>1</v>
      </c>
      <c r="H116" s="33"/>
      <c r="I116" s="34"/>
      <c r="J116" s="33"/>
      <c r="K116" s="33"/>
      <c r="L116" s="33">
        <v>25000</v>
      </c>
      <c r="M116" s="33"/>
    </row>
    <row r="117" spans="1:13" s="4" customFormat="1" ht="33" hidden="1">
      <c r="A117" s="14">
        <v>102</v>
      </c>
      <c r="B117" s="11" t="s">
        <v>425</v>
      </c>
      <c r="C117" s="14" t="s">
        <v>411</v>
      </c>
      <c r="D117" s="14" t="s">
        <v>412</v>
      </c>
      <c r="E117" s="87" t="s">
        <v>413</v>
      </c>
      <c r="F117" s="33">
        <f t="shared" si="4"/>
        <v>15</v>
      </c>
      <c r="G117" s="103">
        <v>1</v>
      </c>
      <c r="H117" s="33"/>
      <c r="I117" s="34"/>
      <c r="J117" s="33"/>
      <c r="K117" s="33"/>
      <c r="L117" s="33">
        <v>25000</v>
      </c>
      <c r="M117" s="33"/>
    </row>
    <row r="118" spans="1:13" s="4" customFormat="1" ht="33" hidden="1">
      <c r="A118" s="14">
        <v>103</v>
      </c>
      <c r="B118" s="11" t="s">
        <v>425</v>
      </c>
      <c r="C118" s="14" t="s">
        <v>414</v>
      </c>
      <c r="D118" s="14" t="s">
        <v>415</v>
      </c>
      <c r="E118" s="87" t="s">
        <v>416</v>
      </c>
      <c r="F118" s="33">
        <f t="shared" si="4"/>
        <v>15</v>
      </c>
      <c r="G118" s="103">
        <v>1</v>
      </c>
      <c r="H118" s="33"/>
      <c r="I118" s="34"/>
      <c r="J118" s="33"/>
      <c r="K118" s="33"/>
      <c r="L118" s="33">
        <v>25000</v>
      </c>
      <c r="M118" s="33"/>
    </row>
    <row r="119" spans="1:13" s="4" customFormat="1" ht="33" hidden="1">
      <c r="A119" s="14">
        <v>104</v>
      </c>
      <c r="B119" s="11" t="s">
        <v>425</v>
      </c>
      <c r="C119" s="15" t="s">
        <v>419</v>
      </c>
      <c r="D119" s="14" t="s">
        <v>417</v>
      </c>
      <c r="E119" s="87" t="s">
        <v>418</v>
      </c>
      <c r="F119" s="33">
        <f t="shared" si="4"/>
        <v>15</v>
      </c>
      <c r="G119" s="103">
        <v>1</v>
      </c>
      <c r="H119" s="33"/>
      <c r="I119" s="34"/>
      <c r="J119" s="33"/>
      <c r="K119" s="33"/>
      <c r="L119" s="33">
        <v>25000</v>
      </c>
      <c r="M119" s="33"/>
    </row>
    <row r="120" spans="1:13" s="4" customFormat="1" ht="33" hidden="1">
      <c r="A120" s="14">
        <v>105</v>
      </c>
      <c r="B120" s="11" t="s">
        <v>587</v>
      </c>
      <c r="C120" s="14" t="s">
        <v>585</v>
      </c>
      <c r="D120" s="14" t="s">
        <v>586</v>
      </c>
      <c r="E120" s="16" t="s">
        <v>584</v>
      </c>
      <c r="F120" s="33">
        <f>G120*15</f>
        <v>15</v>
      </c>
      <c r="G120" s="103">
        <v>1</v>
      </c>
      <c r="H120" s="33"/>
      <c r="I120" s="34"/>
      <c r="J120" s="104"/>
      <c r="K120" s="33"/>
      <c r="L120" s="33">
        <v>25000</v>
      </c>
      <c r="M120" s="17"/>
    </row>
    <row r="121" spans="1:13" s="4" customFormat="1" ht="33" hidden="1">
      <c r="A121" s="14">
        <v>106</v>
      </c>
      <c r="B121" s="11" t="s">
        <v>667</v>
      </c>
      <c r="C121" s="14" t="s">
        <v>668</v>
      </c>
      <c r="D121" s="14" t="s">
        <v>669</v>
      </c>
      <c r="E121" s="16" t="s">
        <v>670</v>
      </c>
      <c r="F121" s="33">
        <v>15</v>
      </c>
      <c r="G121" s="103">
        <v>1</v>
      </c>
      <c r="H121" s="33"/>
      <c r="I121" s="34"/>
      <c r="J121" s="104"/>
      <c r="K121" s="33"/>
      <c r="L121" s="33">
        <v>25000</v>
      </c>
      <c r="M121" s="17"/>
    </row>
    <row r="122" spans="1:13" s="44" customFormat="1" ht="33" hidden="1">
      <c r="A122" s="14">
        <v>107</v>
      </c>
      <c r="B122" s="39" t="s">
        <v>315</v>
      </c>
      <c r="C122" s="40" t="s">
        <v>252</v>
      </c>
      <c r="D122" s="40" t="s">
        <v>253</v>
      </c>
      <c r="E122" s="85" t="s">
        <v>254</v>
      </c>
      <c r="F122" s="33">
        <f t="shared" ref="F122" si="5">G122*15</f>
        <v>15</v>
      </c>
      <c r="G122" s="42">
        <v>1</v>
      </c>
      <c r="H122" s="42"/>
      <c r="I122" s="42"/>
      <c r="J122" s="42"/>
      <c r="K122" s="41"/>
      <c r="L122" s="31" t="s">
        <v>672</v>
      </c>
      <c r="M122" s="31"/>
    </row>
    <row r="123" spans="1:13" s="4" customFormat="1" ht="33" hidden="1">
      <c r="A123" s="14">
        <v>108</v>
      </c>
      <c r="B123" s="10" t="s">
        <v>671</v>
      </c>
      <c r="C123" s="14" t="s">
        <v>593</v>
      </c>
      <c r="D123" s="14" t="s">
        <v>594</v>
      </c>
      <c r="E123" s="16" t="s">
        <v>599</v>
      </c>
      <c r="F123" s="33">
        <f>G123*15</f>
        <v>15</v>
      </c>
      <c r="G123" s="34">
        <v>1</v>
      </c>
      <c r="H123" s="31"/>
      <c r="I123" s="34" t="s">
        <v>684</v>
      </c>
      <c r="J123" s="33"/>
      <c r="K123" s="34"/>
      <c r="L123" s="33" t="s">
        <v>678</v>
      </c>
      <c r="M123" s="14"/>
    </row>
    <row r="124" spans="1:13" s="4" customFormat="1" ht="33" hidden="1">
      <c r="A124" s="14">
        <v>109</v>
      </c>
      <c r="B124" s="10" t="s">
        <v>423</v>
      </c>
      <c r="C124" s="14" t="s">
        <v>378</v>
      </c>
      <c r="D124" s="14" t="s">
        <v>379</v>
      </c>
      <c r="E124" s="87" t="s">
        <v>380</v>
      </c>
      <c r="F124" s="33">
        <f t="shared" si="4"/>
        <v>30</v>
      </c>
      <c r="G124" s="34">
        <v>2</v>
      </c>
      <c r="H124" s="33"/>
      <c r="I124" s="34" t="s">
        <v>684</v>
      </c>
      <c r="J124" s="33"/>
      <c r="K124" s="33"/>
      <c r="L124" s="33"/>
      <c r="M124" s="33"/>
    </row>
    <row r="125" spans="1:13" s="4" customFormat="1" ht="33" hidden="1">
      <c r="A125" s="14">
        <v>110</v>
      </c>
      <c r="B125" s="10" t="s">
        <v>423</v>
      </c>
      <c r="C125" s="14" t="s">
        <v>381</v>
      </c>
      <c r="D125" s="14" t="s">
        <v>382</v>
      </c>
      <c r="E125" s="87" t="s">
        <v>397</v>
      </c>
      <c r="F125" s="33">
        <f t="shared" si="4"/>
        <v>15</v>
      </c>
      <c r="G125" s="34">
        <v>1</v>
      </c>
      <c r="H125" s="33"/>
      <c r="I125" s="34" t="s">
        <v>684</v>
      </c>
      <c r="J125" s="33"/>
      <c r="K125" s="33"/>
      <c r="L125" s="33"/>
      <c r="M125" s="33"/>
    </row>
    <row r="126" spans="1:13" s="4" customFormat="1" ht="27.75" hidden="1" customHeight="1">
      <c r="A126" s="14">
        <v>111</v>
      </c>
      <c r="B126" s="10"/>
      <c r="C126" s="14" t="s">
        <v>676</v>
      </c>
      <c r="D126" s="14"/>
      <c r="E126" s="87" t="s">
        <v>677</v>
      </c>
      <c r="F126" s="33">
        <v>10</v>
      </c>
      <c r="G126" s="34"/>
      <c r="H126" s="33"/>
      <c r="I126" s="34"/>
      <c r="J126" s="33"/>
      <c r="K126" s="33"/>
      <c r="L126" s="33" t="s">
        <v>672</v>
      </c>
      <c r="M126" s="33"/>
    </row>
    <row r="127" spans="1:13" s="49" customFormat="1" ht="29.25" customHeight="1">
      <c r="A127" s="45"/>
      <c r="B127" s="45" t="s">
        <v>1294</v>
      </c>
      <c r="C127" s="46"/>
      <c r="D127" s="47"/>
      <c r="E127" s="86" t="s">
        <v>268</v>
      </c>
      <c r="F127" s="48">
        <f>SUM(F116:F126)</f>
        <v>175</v>
      </c>
      <c r="G127" s="64">
        <f>SUM(G116:G126)</f>
        <v>11</v>
      </c>
      <c r="H127" s="64">
        <f>SUM(I127:K127)</f>
        <v>95000</v>
      </c>
      <c r="I127" s="64">
        <f>G127*5000</f>
        <v>55000</v>
      </c>
      <c r="J127" s="48">
        <v>30000</v>
      </c>
      <c r="K127" s="48">
        <v>10000</v>
      </c>
      <c r="L127" s="48"/>
      <c r="M127" s="48"/>
    </row>
    <row r="128" spans="1:13" s="5" customFormat="1" ht="33" hidden="1">
      <c r="A128" s="18">
        <v>112</v>
      </c>
      <c r="B128" s="22" t="s">
        <v>423</v>
      </c>
      <c r="C128" s="18" t="s">
        <v>396</v>
      </c>
      <c r="D128" s="18" t="s">
        <v>383</v>
      </c>
      <c r="E128" s="88" t="s">
        <v>398</v>
      </c>
      <c r="F128" s="35">
        <f t="shared" si="4"/>
        <v>15</v>
      </c>
      <c r="G128" s="36">
        <v>1</v>
      </c>
      <c r="H128" s="35"/>
      <c r="I128" s="36" t="s">
        <v>684</v>
      </c>
      <c r="J128" s="35"/>
      <c r="K128" s="35"/>
      <c r="L128" s="35"/>
      <c r="M128" s="35"/>
    </row>
    <row r="129" spans="1:13" s="5" customFormat="1" ht="33" hidden="1">
      <c r="A129" s="18">
        <v>113</v>
      </c>
      <c r="B129" s="22" t="s">
        <v>423</v>
      </c>
      <c r="C129" s="18" t="s">
        <v>395</v>
      </c>
      <c r="D129" s="18" t="s">
        <v>384</v>
      </c>
      <c r="E129" s="88" t="s">
        <v>399</v>
      </c>
      <c r="F129" s="35">
        <f t="shared" si="4"/>
        <v>15</v>
      </c>
      <c r="G129" s="36">
        <v>1</v>
      </c>
      <c r="H129" s="35"/>
      <c r="I129" s="36" t="s">
        <v>684</v>
      </c>
      <c r="J129" s="35"/>
      <c r="K129" s="35"/>
      <c r="L129" s="35"/>
      <c r="M129" s="35"/>
    </row>
    <row r="130" spans="1:13" s="5" customFormat="1" ht="26.25" hidden="1" customHeight="1">
      <c r="A130" s="18">
        <v>114</v>
      </c>
      <c r="B130" s="22" t="s">
        <v>423</v>
      </c>
      <c r="C130" s="18" t="s">
        <v>394</v>
      </c>
      <c r="D130" s="18" t="s">
        <v>385</v>
      </c>
      <c r="E130" s="88" t="s">
        <v>400</v>
      </c>
      <c r="F130" s="35">
        <f t="shared" si="4"/>
        <v>15</v>
      </c>
      <c r="G130" s="36">
        <v>1</v>
      </c>
      <c r="H130" s="35"/>
      <c r="I130" s="36" t="s">
        <v>684</v>
      </c>
      <c r="J130" s="35"/>
      <c r="K130" s="35"/>
      <c r="L130" s="35"/>
      <c r="M130" s="35"/>
    </row>
    <row r="131" spans="1:13" s="5" customFormat="1" ht="33" hidden="1">
      <c r="A131" s="18">
        <v>115</v>
      </c>
      <c r="B131" s="22" t="s">
        <v>423</v>
      </c>
      <c r="C131" s="18" t="s">
        <v>393</v>
      </c>
      <c r="D131" s="18" t="s">
        <v>386</v>
      </c>
      <c r="E131" s="88" t="s">
        <v>474</v>
      </c>
      <c r="F131" s="35">
        <f t="shared" si="4"/>
        <v>15</v>
      </c>
      <c r="G131" s="36">
        <v>1</v>
      </c>
      <c r="H131" s="35"/>
      <c r="I131" s="36" t="s">
        <v>684</v>
      </c>
      <c r="J131" s="35"/>
      <c r="K131" s="35"/>
      <c r="L131" s="35"/>
      <c r="M131" s="35"/>
    </row>
    <row r="132" spans="1:13" s="5" customFormat="1" ht="33" hidden="1">
      <c r="A132" s="18">
        <v>116</v>
      </c>
      <c r="B132" s="22" t="s">
        <v>423</v>
      </c>
      <c r="C132" s="18" t="s">
        <v>392</v>
      </c>
      <c r="D132" s="18" t="s">
        <v>387</v>
      </c>
      <c r="E132" s="88" t="s">
        <v>475</v>
      </c>
      <c r="F132" s="35">
        <f t="shared" si="4"/>
        <v>15</v>
      </c>
      <c r="G132" s="36">
        <v>1</v>
      </c>
      <c r="H132" s="35"/>
      <c r="I132" s="36" t="s">
        <v>684</v>
      </c>
      <c r="J132" s="35"/>
      <c r="K132" s="35"/>
      <c r="L132" s="35"/>
      <c r="M132" s="35"/>
    </row>
    <row r="133" spans="1:13" s="5" customFormat="1" ht="33" hidden="1">
      <c r="A133" s="18">
        <v>117</v>
      </c>
      <c r="B133" s="22" t="s">
        <v>423</v>
      </c>
      <c r="C133" s="18" t="s">
        <v>391</v>
      </c>
      <c r="D133" s="18" t="s">
        <v>388</v>
      </c>
      <c r="E133" s="88" t="s">
        <v>476</v>
      </c>
      <c r="F133" s="35">
        <f t="shared" si="4"/>
        <v>15</v>
      </c>
      <c r="G133" s="36">
        <v>1</v>
      </c>
      <c r="H133" s="35"/>
      <c r="I133" s="36" t="s">
        <v>684</v>
      </c>
      <c r="J133" s="35"/>
      <c r="K133" s="35"/>
      <c r="L133" s="35"/>
      <c r="M133" s="35"/>
    </row>
    <row r="134" spans="1:13" s="5" customFormat="1" ht="33" hidden="1">
      <c r="A134" s="18">
        <v>118</v>
      </c>
      <c r="B134" s="22" t="s">
        <v>423</v>
      </c>
      <c r="C134" s="18" t="s">
        <v>390</v>
      </c>
      <c r="D134" s="18" t="s">
        <v>389</v>
      </c>
      <c r="E134" s="88" t="s">
        <v>404</v>
      </c>
      <c r="F134" s="35">
        <f t="shared" si="4"/>
        <v>15</v>
      </c>
      <c r="G134" s="36">
        <v>1</v>
      </c>
      <c r="H134" s="35"/>
      <c r="I134" s="36" t="s">
        <v>684</v>
      </c>
      <c r="J134" s="35"/>
      <c r="K134" s="35"/>
      <c r="L134" s="35"/>
      <c r="M134" s="35"/>
    </row>
    <row r="135" spans="1:13" s="5" customFormat="1" ht="33" hidden="1">
      <c r="A135" s="18">
        <v>119</v>
      </c>
      <c r="B135" s="22" t="s">
        <v>264</v>
      </c>
      <c r="C135" s="18" t="s">
        <v>477</v>
      </c>
      <c r="D135" s="18" t="s">
        <v>478</v>
      </c>
      <c r="E135" s="21" t="s">
        <v>488</v>
      </c>
      <c r="F135" s="35">
        <f t="shared" si="4"/>
        <v>15</v>
      </c>
      <c r="G135" s="36">
        <v>1</v>
      </c>
      <c r="H135" s="35"/>
      <c r="I135" s="36" t="s">
        <v>684</v>
      </c>
      <c r="J135" s="35"/>
      <c r="K135" s="35"/>
      <c r="L135" s="35"/>
      <c r="M135" s="20"/>
    </row>
    <row r="136" spans="1:13" s="5" customFormat="1" ht="33" hidden="1">
      <c r="A136" s="18">
        <v>120</v>
      </c>
      <c r="B136" s="22" t="s">
        <v>264</v>
      </c>
      <c r="C136" s="18" t="s">
        <v>479</v>
      </c>
      <c r="D136" s="18" t="s">
        <v>497</v>
      </c>
      <c r="E136" s="21" t="s">
        <v>489</v>
      </c>
      <c r="F136" s="35">
        <f t="shared" si="4"/>
        <v>15</v>
      </c>
      <c r="G136" s="36">
        <v>1</v>
      </c>
      <c r="H136" s="35"/>
      <c r="I136" s="36" t="s">
        <v>684</v>
      </c>
      <c r="J136" s="35"/>
      <c r="K136" s="35"/>
      <c r="L136" s="35"/>
      <c r="M136" s="20"/>
    </row>
    <row r="137" spans="1:13" s="5" customFormat="1" ht="33" hidden="1">
      <c r="A137" s="18">
        <v>121</v>
      </c>
      <c r="B137" s="22" t="s">
        <v>264</v>
      </c>
      <c r="C137" s="18" t="s">
        <v>480</v>
      </c>
      <c r="D137" s="18" t="s">
        <v>484</v>
      </c>
      <c r="E137" s="21" t="s">
        <v>490</v>
      </c>
      <c r="F137" s="35">
        <f t="shared" si="4"/>
        <v>30</v>
      </c>
      <c r="G137" s="36">
        <v>2</v>
      </c>
      <c r="H137" s="35"/>
      <c r="I137" s="36" t="s">
        <v>684</v>
      </c>
      <c r="J137" s="35"/>
      <c r="K137" s="35"/>
      <c r="L137" s="35"/>
      <c r="M137" s="20"/>
    </row>
    <row r="138" spans="1:13" s="5" customFormat="1" ht="33" hidden="1">
      <c r="A138" s="18">
        <v>122</v>
      </c>
      <c r="B138" s="22" t="s">
        <v>264</v>
      </c>
      <c r="C138" s="18" t="s">
        <v>123</v>
      </c>
      <c r="D138" s="18" t="s">
        <v>485</v>
      </c>
      <c r="E138" s="21" t="s">
        <v>491</v>
      </c>
      <c r="F138" s="35">
        <f t="shared" si="4"/>
        <v>15</v>
      </c>
      <c r="G138" s="36">
        <v>1</v>
      </c>
      <c r="H138" s="35"/>
      <c r="I138" s="36" t="s">
        <v>684</v>
      </c>
      <c r="J138" s="35"/>
      <c r="K138" s="35"/>
      <c r="L138" s="35"/>
      <c r="M138" s="20"/>
    </row>
    <row r="139" spans="1:13" s="5" customFormat="1" ht="33" hidden="1">
      <c r="A139" s="18">
        <v>123</v>
      </c>
      <c r="B139" s="22" t="s">
        <v>264</v>
      </c>
      <c r="C139" s="18" t="s">
        <v>482</v>
      </c>
      <c r="D139" s="18" t="s">
        <v>683</v>
      </c>
      <c r="E139" s="21" t="s">
        <v>492</v>
      </c>
      <c r="F139" s="35">
        <f t="shared" si="4"/>
        <v>15</v>
      </c>
      <c r="G139" s="36">
        <v>1</v>
      </c>
      <c r="H139" s="35"/>
      <c r="I139" s="36" t="s">
        <v>684</v>
      </c>
      <c r="J139" s="35"/>
      <c r="K139" s="35"/>
      <c r="L139" s="35"/>
      <c r="M139" s="20"/>
    </row>
    <row r="140" spans="1:13" s="5" customFormat="1" ht="33" hidden="1">
      <c r="A140" s="18">
        <v>124</v>
      </c>
      <c r="B140" s="22" t="s">
        <v>264</v>
      </c>
      <c r="C140" s="18" t="s">
        <v>483</v>
      </c>
      <c r="D140" s="18" t="s">
        <v>486</v>
      </c>
      <c r="E140" s="21" t="s">
        <v>493</v>
      </c>
      <c r="F140" s="35">
        <f t="shared" si="4"/>
        <v>15</v>
      </c>
      <c r="G140" s="36">
        <v>1</v>
      </c>
      <c r="H140" s="35"/>
      <c r="I140" s="36" t="s">
        <v>684</v>
      </c>
      <c r="J140" s="35"/>
      <c r="K140" s="35"/>
      <c r="L140" s="35"/>
      <c r="M140" s="20"/>
    </row>
    <row r="141" spans="1:13" s="5" customFormat="1" ht="24" hidden="1" customHeight="1">
      <c r="A141" s="18">
        <v>125</v>
      </c>
      <c r="B141" s="22" t="s">
        <v>264</v>
      </c>
      <c r="C141" s="18" t="s">
        <v>531</v>
      </c>
      <c r="D141" s="18" t="s">
        <v>533</v>
      </c>
      <c r="E141" s="21" t="s">
        <v>535</v>
      </c>
      <c r="F141" s="35">
        <f t="shared" si="4"/>
        <v>15</v>
      </c>
      <c r="G141" s="134">
        <v>1</v>
      </c>
      <c r="H141" s="65"/>
      <c r="I141" s="36" t="s">
        <v>684</v>
      </c>
      <c r="J141" s="35"/>
      <c r="K141" s="35"/>
      <c r="L141" s="35"/>
      <c r="M141" s="20"/>
    </row>
    <row r="142" spans="1:13" s="5" customFormat="1" ht="24" hidden="1" customHeight="1">
      <c r="A142" s="18">
        <v>126</v>
      </c>
      <c r="B142" s="22" t="s">
        <v>264</v>
      </c>
      <c r="C142" s="18" t="s">
        <v>531</v>
      </c>
      <c r="D142" s="18" t="s">
        <v>533</v>
      </c>
      <c r="E142" s="21" t="s">
        <v>536</v>
      </c>
      <c r="F142" s="35">
        <f t="shared" si="4"/>
        <v>15</v>
      </c>
      <c r="G142" s="134">
        <v>1</v>
      </c>
      <c r="H142" s="65"/>
      <c r="I142" s="36" t="s">
        <v>684</v>
      </c>
      <c r="J142" s="35"/>
      <c r="K142" s="35"/>
      <c r="L142" s="35"/>
      <c r="M142" s="20"/>
    </row>
    <row r="143" spans="1:13" s="5" customFormat="1" ht="24" hidden="1" customHeight="1">
      <c r="A143" s="18">
        <v>127</v>
      </c>
      <c r="B143" s="22" t="s">
        <v>264</v>
      </c>
      <c r="C143" s="18" t="s">
        <v>532</v>
      </c>
      <c r="D143" s="18" t="s">
        <v>534</v>
      </c>
      <c r="E143" s="21" t="s">
        <v>537</v>
      </c>
      <c r="F143" s="35">
        <f t="shared" si="4"/>
        <v>15</v>
      </c>
      <c r="G143" s="135">
        <v>1</v>
      </c>
      <c r="H143" s="65"/>
      <c r="I143" s="36" t="s">
        <v>684</v>
      </c>
      <c r="J143" s="35"/>
      <c r="K143" s="35"/>
      <c r="L143" s="35"/>
      <c r="M143" s="20"/>
    </row>
    <row r="144" spans="1:13" s="49" customFormat="1" ht="30.75" customHeight="1">
      <c r="A144" s="45"/>
      <c r="B144" s="45" t="s">
        <v>1290</v>
      </c>
      <c r="C144" s="46"/>
      <c r="D144" s="47"/>
      <c r="E144" s="86" t="s">
        <v>268</v>
      </c>
      <c r="F144" s="48">
        <f>SUM(F133:F143)</f>
        <v>180</v>
      </c>
      <c r="G144" s="64">
        <f>SUM(G128:G143)</f>
        <v>17</v>
      </c>
      <c r="H144" s="64">
        <f>SUM(I144:K144)</f>
        <v>180000</v>
      </c>
      <c r="I144" s="64">
        <f>G144*5000</f>
        <v>85000</v>
      </c>
      <c r="J144" s="48">
        <v>30000</v>
      </c>
      <c r="K144" s="48">
        <f>35000+20000+10000</f>
        <v>65000</v>
      </c>
      <c r="L144" s="48"/>
      <c r="M144" s="48"/>
    </row>
    <row r="145" spans="1:13" s="4" customFormat="1" ht="33" hidden="1">
      <c r="A145" s="14">
        <v>128</v>
      </c>
      <c r="B145" s="10" t="s">
        <v>264</v>
      </c>
      <c r="C145" s="14" t="s">
        <v>539</v>
      </c>
      <c r="D145" s="14" t="s">
        <v>558</v>
      </c>
      <c r="E145" s="16" t="s">
        <v>559</v>
      </c>
      <c r="F145" s="33">
        <f t="shared" si="4"/>
        <v>15</v>
      </c>
      <c r="G145" s="34">
        <v>1</v>
      </c>
      <c r="H145" s="31"/>
      <c r="I145" s="34" t="s">
        <v>684</v>
      </c>
      <c r="J145" s="33"/>
      <c r="K145" s="33"/>
      <c r="L145" s="33"/>
      <c r="M145" s="17"/>
    </row>
    <row r="146" spans="1:13" s="4" customFormat="1" ht="33" hidden="1">
      <c r="A146" s="14">
        <v>129</v>
      </c>
      <c r="B146" s="10" t="s">
        <v>264</v>
      </c>
      <c r="C146" s="14" t="s">
        <v>540</v>
      </c>
      <c r="D146" s="14" t="s">
        <v>557</v>
      </c>
      <c r="E146" s="16" t="s">
        <v>560</v>
      </c>
      <c r="F146" s="33">
        <f t="shared" si="4"/>
        <v>30</v>
      </c>
      <c r="G146" s="34">
        <v>2</v>
      </c>
      <c r="H146" s="31"/>
      <c r="I146" s="34" t="s">
        <v>684</v>
      </c>
      <c r="J146" s="33"/>
      <c r="K146" s="33"/>
      <c r="L146" s="33"/>
      <c r="M146" s="17"/>
    </row>
    <row r="147" spans="1:13" s="4" customFormat="1" ht="33" hidden="1">
      <c r="A147" s="14">
        <v>130</v>
      </c>
      <c r="B147" s="10" t="s">
        <v>264</v>
      </c>
      <c r="C147" s="14" t="s">
        <v>541</v>
      </c>
      <c r="D147" s="14" t="s">
        <v>556</v>
      </c>
      <c r="E147" s="16" t="s">
        <v>561</v>
      </c>
      <c r="F147" s="33">
        <f t="shared" si="4"/>
        <v>15</v>
      </c>
      <c r="G147" s="34">
        <v>1</v>
      </c>
      <c r="H147" s="31"/>
      <c r="I147" s="34" t="s">
        <v>684</v>
      </c>
      <c r="J147" s="33"/>
      <c r="K147" s="33"/>
      <c r="L147" s="33"/>
      <c r="M147" s="17"/>
    </row>
    <row r="148" spans="1:13" s="4" customFormat="1" ht="33" hidden="1">
      <c r="A148" s="14">
        <v>131</v>
      </c>
      <c r="B148" s="10" t="s">
        <v>264</v>
      </c>
      <c r="C148" s="14" t="s">
        <v>542</v>
      </c>
      <c r="D148" s="14" t="s">
        <v>555</v>
      </c>
      <c r="E148" s="16" t="s">
        <v>574</v>
      </c>
      <c r="F148" s="33">
        <f t="shared" si="4"/>
        <v>15</v>
      </c>
      <c r="G148" s="34">
        <v>1</v>
      </c>
      <c r="H148" s="31"/>
      <c r="I148" s="34" t="s">
        <v>684</v>
      </c>
      <c r="J148" s="33"/>
      <c r="K148" s="33"/>
      <c r="L148" s="33"/>
      <c r="M148" s="17"/>
    </row>
    <row r="149" spans="1:13" s="4" customFormat="1" ht="33" hidden="1">
      <c r="A149" s="14">
        <v>132</v>
      </c>
      <c r="B149" s="10" t="s">
        <v>264</v>
      </c>
      <c r="C149" s="14" t="s">
        <v>543</v>
      </c>
      <c r="D149" s="14" t="s">
        <v>554</v>
      </c>
      <c r="E149" s="16" t="s">
        <v>573</v>
      </c>
      <c r="F149" s="33">
        <f t="shared" si="4"/>
        <v>15</v>
      </c>
      <c r="G149" s="34">
        <v>1</v>
      </c>
      <c r="H149" s="31"/>
      <c r="I149" s="34" t="s">
        <v>684</v>
      </c>
      <c r="J149" s="33"/>
      <c r="K149" s="33"/>
      <c r="L149" s="33"/>
      <c r="M149" s="17"/>
    </row>
    <row r="150" spans="1:13" s="4" customFormat="1" ht="33" hidden="1">
      <c r="A150" s="14">
        <v>133</v>
      </c>
      <c r="B150" s="10" t="s">
        <v>264</v>
      </c>
      <c r="C150" s="14" t="s">
        <v>544</v>
      </c>
      <c r="D150" s="14" t="s">
        <v>553</v>
      </c>
      <c r="E150" s="16" t="s">
        <v>564</v>
      </c>
      <c r="F150" s="33">
        <f t="shared" si="4"/>
        <v>15</v>
      </c>
      <c r="G150" s="34">
        <v>1</v>
      </c>
      <c r="H150" s="31"/>
      <c r="I150" s="34" t="s">
        <v>684</v>
      </c>
      <c r="J150" s="33"/>
      <c r="K150" s="33"/>
      <c r="L150" s="33"/>
      <c r="M150" s="17"/>
    </row>
    <row r="151" spans="1:13" s="4" customFormat="1" hidden="1">
      <c r="A151" s="14">
        <v>134</v>
      </c>
      <c r="B151" s="10" t="s">
        <v>264</v>
      </c>
      <c r="C151" s="14" t="s">
        <v>545</v>
      </c>
      <c r="D151" s="14" t="s">
        <v>552</v>
      </c>
      <c r="E151" s="16" t="s">
        <v>565</v>
      </c>
      <c r="F151" s="33">
        <f t="shared" si="4"/>
        <v>15</v>
      </c>
      <c r="G151" s="34">
        <v>1</v>
      </c>
      <c r="H151" s="31"/>
      <c r="I151" s="34" t="s">
        <v>684</v>
      </c>
      <c r="J151" s="33"/>
      <c r="K151" s="33"/>
      <c r="L151" s="33"/>
      <c r="M151" s="17"/>
    </row>
    <row r="152" spans="1:13" s="4" customFormat="1" ht="33" hidden="1">
      <c r="A152" s="14">
        <v>135</v>
      </c>
      <c r="B152" s="10" t="s">
        <v>264</v>
      </c>
      <c r="C152" s="14" t="s">
        <v>546</v>
      </c>
      <c r="D152" s="14" t="s">
        <v>551</v>
      </c>
      <c r="E152" s="16" t="s">
        <v>572</v>
      </c>
      <c r="F152" s="33">
        <f t="shared" si="4"/>
        <v>15</v>
      </c>
      <c r="G152" s="34">
        <v>1</v>
      </c>
      <c r="H152" s="31"/>
      <c r="I152" s="34" t="s">
        <v>684</v>
      </c>
      <c r="J152" s="33"/>
      <c r="K152" s="33"/>
      <c r="L152" s="33"/>
      <c r="M152" s="17"/>
    </row>
    <row r="153" spans="1:13" s="4" customFormat="1" ht="33" hidden="1">
      <c r="A153" s="14">
        <v>136</v>
      </c>
      <c r="B153" s="10" t="s">
        <v>264</v>
      </c>
      <c r="C153" s="14" t="s">
        <v>547</v>
      </c>
      <c r="D153" s="14" t="s">
        <v>550</v>
      </c>
      <c r="E153" s="16" t="s">
        <v>571</v>
      </c>
      <c r="F153" s="33">
        <f t="shared" si="4"/>
        <v>15</v>
      </c>
      <c r="G153" s="34">
        <v>1</v>
      </c>
      <c r="H153" s="31"/>
      <c r="I153" s="34" t="s">
        <v>684</v>
      </c>
      <c r="J153" s="33"/>
      <c r="K153" s="33"/>
      <c r="L153" s="33"/>
      <c r="M153" s="17"/>
    </row>
    <row r="154" spans="1:13" s="4" customFormat="1" ht="33" hidden="1">
      <c r="A154" s="14">
        <v>137</v>
      </c>
      <c r="B154" s="10" t="s">
        <v>264</v>
      </c>
      <c r="C154" s="14" t="s">
        <v>548</v>
      </c>
      <c r="D154" s="14" t="s">
        <v>549</v>
      </c>
      <c r="E154" s="16" t="s">
        <v>568</v>
      </c>
      <c r="F154" s="33">
        <f t="shared" si="4"/>
        <v>15</v>
      </c>
      <c r="G154" s="34">
        <v>1</v>
      </c>
      <c r="H154" s="31"/>
      <c r="I154" s="34" t="s">
        <v>684</v>
      </c>
      <c r="J154" s="33"/>
      <c r="K154" s="33"/>
      <c r="L154" s="33"/>
      <c r="M154" s="17"/>
    </row>
    <row r="155" spans="1:13" s="4" customFormat="1" ht="33" hidden="1">
      <c r="A155" s="14">
        <v>138</v>
      </c>
      <c r="B155" s="10" t="s">
        <v>264</v>
      </c>
      <c r="C155" s="14" t="s">
        <v>589</v>
      </c>
      <c r="D155" s="14" t="s">
        <v>598</v>
      </c>
      <c r="E155" s="16" t="s">
        <v>607</v>
      </c>
      <c r="F155" s="33">
        <f t="shared" si="4"/>
        <v>15</v>
      </c>
      <c r="G155" s="34">
        <v>1</v>
      </c>
      <c r="H155" s="31"/>
      <c r="I155" s="34" t="s">
        <v>684</v>
      </c>
      <c r="J155" s="33"/>
      <c r="K155" s="34"/>
      <c r="L155" s="33"/>
      <c r="M155" s="14"/>
    </row>
    <row r="156" spans="1:13" s="4" customFormat="1" ht="33" hidden="1">
      <c r="A156" s="14">
        <v>139</v>
      </c>
      <c r="B156" s="10" t="s">
        <v>264</v>
      </c>
      <c r="C156" s="14" t="s">
        <v>590</v>
      </c>
      <c r="D156" s="14" t="s">
        <v>597</v>
      </c>
      <c r="E156" s="16" t="s">
        <v>605</v>
      </c>
      <c r="F156" s="33">
        <f t="shared" si="4"/>
        <v>15</v>
      </c>
      <c r="G156" s="34">
        <v>1</v>
      </c>
      <c r="H156" s="31"/>
      <c r="I156" s="34" t="s">
        <v>684</v>
      </c>
      <c r="J156" s="33"/>
      <c r="K156" s="34"/>
      <c r="L156" s="33"/>
      <c r="M156" s="14"/>
    </row>
    <row r="157" spans="1:13" s="4" customFormat="1" ht="33" hidden="1">
      <c r="A157" s="14">
        <v>140</v>
      </c>
      <c r="B157" s="10" t="s">
        <v>264</v>
      </c>
      <c r="C157" s="14" t="s">
        <v>591</v>
      </c>
      <c r="D157" s="14" t="s">
        <v>596</v>
      </c>
      <c r="E157" s="16" t="s">
        <v>603</v>
      </c>
      <c r="F157" s="33">
        <f t="shared" si="4"/>
        <v>15</v>
      </c>
      <c r="G157" s="34">
        <v>1</v>
      </c>
      <c r="H157" s="31"/>
      <c r="I157" s="34" t="s">
        <v>684</v>
      </c>
      <c r="J157" s="33"/>
      <c r="K157" s="34"/>
      <c r="L157" s="33"/>
      <c r="M157" s="14"/>
    </row>
    <row r="158" spans="1:13" s="4" customFormat="1" ht="30.75" hidden="1" customHeight="1">
      <c r="A158" s="14">
        <v>141</v>
      </c>
      <c r="B158" s="10" t="s">
        <v>264</v>
      </c>
      <c r="C158" s="14" t="s">
        <v>592</v>
      </c>
      <c r="D158" s="14" t="s">
        <v>595</v>
      </c>
      <c r="E158" s="17" t="s">
        <v>601</v>
      </c>
      <c r="F158" s="33">
        <f t="shared" si="4"/>
        <v>15</v>
      </c>
      <c r="G158" s="34">
        <v>1</v>
      </c>
      <c r="H158" s="31"/>
      <c r="I158" s="34" t="s">
        <v>684</v>
      </c>
      <c r="J158" s="33"/>
      <c r="K158" s="34"/>
      <c r="L158" s="33"/>
      <c r="M158" s="14"/>
    </row>
    <row r="159" spans="1:13" s="4" customFormat="1" ht="33" hidden="1">
      <c r="A159" s="14">
        <v>142</v>
      </c>
      <c r="B159" s="10" t="s">
        <v>264</v>
      </c>
      <c r="C159" s="14" t="s">
        <v>610</v>
      </c>
      <c r="D159" s="14" t="s">
        <v>613</v>
      </c>
      <c r="E159" s="16" t="s">
        <v>616</v>
      </c>
      <c r="F159" s="33">
        <f t="shared" si="4"/>
        <v>30</v>
      </c>
      <c r="G159" s="34">
        <v>2</v>
      </c>
      <c r="H159" s="31"/>
      <c r="I159" s="34" t="s">
        <v>809</v>
      </c>
      <c r="J159" s="33"/>
      <c r="K159" s="33"/>
      <c r="L159" s="33"/>
      <c r="M159" s="17"/>
    </row>
    <row r="160" spans="1:13" s="4" customFormat="1" ht="24" hidden="1" customHeight="1">
      <c r="A160" s="14">
        <v>143</v>
      </c>
      <c r="B160" s="10" t="s">
        <v>264</v>
      </c>
      <c r="C160" s="14" t="s">
        <v>611</v>
      </c>
      <c r="D160" s="14" t="s">
        <v>614</v>
      </c>
      <c r="E160" s="16" t="s">
        <v>617</v>
      </c>
      <c r="F160" s="33">
        <f t="shared" si="4"/>
        <v>30</v>
      </c>
      <c r="G160" s="34">
        <v>2</v>
      </c>
      <c r="H160" s="31"/>
      <c r="I160" s="34" t="s">
        <v>684</v>
      </c>
      <c r="J160" s="33"/>
      <c r="K160" s="33"/>
      <c r="L160" s="33"/>
      <c r="M160" s="17"/>
    </row>
    <row r="161" spans="1:13" s="4" customFormat="1" ht="24" hidden="1" customHeight="1">
      <c r="A161" s="14">
        <v>144</v>
      </c>
      <c r="B161" s="10" t="s">
        <v>264</v>
      </c>
      <c r="C161" s="14" t="s">
        <v>612</v>
      </c>
      <c r="D161" s="14" t="s">
        <v>615</v>
      </c>
      <c r="E161" s="16" t="s">
        <v>618</v>
      </c>
      <c r="F161" s="33">
        <f t="shared" si="4"/>
        <v>15</v>
      </c>
      <c r="G161" s="34">
        <v>1</v>
      </c>
      <c r="H161" s="31"/>
      <c r="I161" s="34" t="s">
        <v>684</v>
      </c>
      <c r="J161" s="33"/>
      <c r="K161" s="33"/>
      <c r="L161" s="33"/>
      <c r="M161" s="17"/>
    </row>
    <row r="162" spans="1:13" s="4" customFormat="1" ht="24" hidden="1" customHeight="1">
      <c r="A162" s="14">
        <v>145</v>
      </c>
      <c r="B162" s="10" t="s">
        <v>264</v>
      </c>
      <c r="C162" s="14" t="s">
        <v>630</v>
      </c>
      <c r="D162" s="14" t="s">
        <v>631</v>
      </c>
      <c r="E162" s="16" t="s">
        <v>648</v>
      </c>
      <c r="F162" s="33">
        <f t="shared" si="4"/>
        <v>15</v>
      </c>
      <c r="G162" s="34">
        <v>1</v>
      </c>
      <c r="H162" s="33"/>
      <c r="I162" s="34" t="s">
        <v>684</v>
      </c>
      <c r="J162" s="33"/>
      <c r="K162" s="33"/>
      <c r="L162" s="33"/>
      <c r="M162" s="17"/>
    </row>
    <row r="163" spans="1:13" s="4" customFormat="1" ht="33" hidden="1">
      <c r="A163" s="14">
        <v>146</v>
      </c>
      <c r="B163" s="10" t="s">
        <v>264</v>
      </c>
      <c r="C163" s="14" t="s">
        <v>632</v>
      </c>
      <c r="D163" s="14" t="s">
        <v>647</v>
      </c>
      <c r="E163" s="16" t="s">
        <v>650</v>
      </c>
      <c r="F163" s="33">
        <f t="shared" si="4"/>
        <v>15</v>
      </c>
      <c r="G163" s="34">
        <v>1</v>
      </c>
      <c r="H163" s="33"/>
      <c r="I163" s="34" t="s">
        <v>684</v>
      </c>
      <c r="J163" s="33"/>
      <c r="K163" s="33"/>
      <c r="L163" s="33"/>
      <c r="M163" s="17"/>
    </row>
    <row r="164" spans="1:13" s="4" customFormat="1" ht="33" hidden="1">
      <c r="A164" s="14">
        <v>147</v>
      </c>
      <c r="B164" s="10" t="s">
        <v>264</v>
      </c>
      <c r="C164" s="14" t="s">
        <v>633</v>
      </c>
      <c r="D164" s="14" t="s">
        <v>646</v>
      </c>
      <c r="E164" s="16" t="s">
        <v>649</v>
      </c>
      <c r="F164" s="33">
        <f t="shared" si="4"/>
        <v>15</v>
      </c>
      <c r="G164" s="34">
        <v>1</v>
      </c>
      <c r="H164" s="33"/>
      <c r="I164" s="34"/>
      <c r="J164" s="33"/>
      <c r="K164" s="33"/>
      <c r="L164" s="33"/>
      <c r="M164" s="17"/>
    </row>
    <row r="165" spans="1:13" s="4" customFormat="1" ht="30.75" hidden="1" customHeight="1">
      <c r="A165" s="14">
        <v>148</v>
      </c>
      <c r="B165" s="10" t="s">
        <v>264</v>
      </c>
      <c r="C165" s="14" t="s">
        <v>634</v>
      </c>
      <c r="D165" s="17" t="s">
        <v>645</v>
      </c>
      <c r="E165" s="16" t="s">
        <v>651</v>
      </c>
      <c r="F165" s="33">
        <f t="shared" si="4"/>
        <v>15</v>
      </c>
      <c r="G165" s="34">
        <v>1</v>
      </c>
      <c r="H165" s="33"/>
      <c r="I165" s="34"/>
      <c r="J165" s="33"/>
      <c r="K165" s="33"/>
      <c r="L165" s="33"/>
      <c r="M165" s="17"/>
    </row>
    <row r="166" spans="1:13" s="4" customFormat="1" ht="33" hidden="1">
      <c r="A166" s="14">
        <v>149</v>
      </c>
      <c r="B166" s="10" t="s">
        <v>264</v>
      </c>
      <c r="C166" s="14" t="s">
        <v>635</v>
      </c>
      <c r="D166" s="17" t="s">
        <v>644</v>
      </c>
      <c r="E166" s="16" t="s">
        <v>997</v>
      </c>
      <c r="F166" s="33">
        <f t="shared" si="4"/>
        <v>15</v>
      </c>
      <c r="G166" s="34">
        <v>1</v>
      </c>
      <c r="H166" s="33"/>
      <c r="I166" s="34"/>
      <c r="J166" s="33"/>
      <c r="K166" s="33"/>
      <c r="L166" s="33"/>
      <c r="M166" s="17"/>
    </row>
    <row r="167" spans="1:13" s="4" customFormat="1" ht="33" hidden="1">
      <c r="A167" s="14">
        <v>150</v>
      </c>
      <c r="B167" s="10" t="s">
        <v>264</v>
      </c>
      <c r="C167" s="14" t="s">
        <v>636</v>
      </c>
      <c r="D167" s="17" t="s">
        <v>643</v>
      </c>
      <c r="E167" s="16" t="s">
        <v>654</v>
      </c>
      <c r="F167" s="33">
        <f t="shared" si="4"/>
        <v>15</v>
      </c>
      <c r="G167" s="34">
        <v>1</v>
      </c>
      <c r="H167" s="33"/>
      <c r="I167" s="34"/>
      <c r="J167" s="33"/>
      <c r="K167" s="33"/>
      <c r="L167" s="33"/>
      <c r="M167" s="17"/>
    </row>
    <row r="168" spans="1:13" s="4" customFormat="1" ht="49.5" hidden="1">
      <c r="A168" s="14">
        <v>151</v>
      </c>
      <c r="B168" s="10" t="s">
        <v>264</v>
      </c>
      <c r="C168" s="14" t="s">
        <v>637</v>
      </c>
      <c r="D168" s="17" t="s">
        <v>642</v>
      </c>
      <c r="E168" s="16" t="s">
        <v>656</v>
      </c>
      <c r="F168" s="33">
        <f t="shared" si="4"/>
        <v>15</v>
      </c>
      <c r="G168" s="34">
        <v>1</v>
      </c>
      <c r="H168" s="33"/>
      <c r="I168" s="34"/>
      <c r="J168" s="33"/>
      <c r="K168" s="33"/>
      <c r="L168" s="33"/>
      <c r="M168" s="17"/>
    </row>
    <row r="169" spans="1:13" s="4" customFormat="1" ht="33" hidden="1">
      <c r="A169" s="14">
        <v>152</v>
      </c>
      <c r="B169" s="10" t="s">
        <v>264</v>
      </c>
      <c r="C169" s="14" t="s">
        <v>638</v>
      </c>
      <c r="D169" s="17" t="s">
        <v>641</v>
      </c>
      <c r="E169" s="16" t="s">
        <v>657</v>
      </c>
      <c r="F169" s="33">
        <f t="shared" si="4"/>
        <v>15</v>
      </c>
      <c r="G169" s="34">
        <v>1</v>
      </c>
      <c r="H169" s="33"/>
      <c r="I169" s="34"/>
      <c r="J169" s="33"/>
      <c r="K169" s="33"/>
      <c r="L169" s="33"/>
      <c r="M169" s="17"/>
    </row>
    <row r="170" spans="1:13" s="4" customFormat="1" ht="33" hidden="1">
      <c r="A170" s="14">
        <v>153</v>
      </c>
      <c r="B170" s="10" t="s">
        <v>264</v>
      </c>
      <c r="C170" s="14" t="s">
        <v>639</v>
      </c>
      <c r="D170" s="17" t="s">
        <v>640</v>
      </c>
      <c r="E170" s="16" t="s">
        <v>658</v>
      </c>
      <c r="F170" s="33">
        <f t="shared" si="4"/>
        <v>15</v>
      </c>
      <c r="G170" s="34">
        <v>1</v>
      </c>
      <c r="H170" s="33"/>
      <c r="I170" s="34"/>
      <c r="J170" s="33"/>
      <c r="K170" s="33"/>
      <c r="L170" s="33"/>
      <c r="M170" s="17"/>
    </row>
    <row r="171" spans="1:13" s="4" customFormat="1" ht="33" hidden="1">
      <c r="A171" s="14">
        <v>154</v>
      </c>
      <c r="B171" s="10" t="s">
        <v>264</v>
      </c>
      <c r="C171" s="14" t="s">
        <v>659</v>
      </c>
      <c r="D171" s="17" t="s">
        <v>660</v>
      </c>
      <c r="E171" s="16" t="s">
        <v>663</v>
      </c>
      <c r="F171" s="33">
        <f t="shared" si="4"/>
        <v>15</v>
      </c>
      <c r="G171" s="34">
        <v>1</v>
      </c>
      <c r="H171" s="33"/>
      <c r="I171" s="34"/>
      <c r="J171" s="33"/>
      <c r="K171" s="33"/>
      <c r="L171" s="33"/>
      <c r="M171" s="17"/>
    </row>
    <row r="172" spans="1:13" s="4" customFormat="1" ht="33" hidden="1">
      <c r="A172" s="14">
        <v>155</v>
      </c>
      <c r="B172" s="10" t="s">
        <v>264</v>
      </c>
      <c r="C172" s="14" t="s">
        <v>661</v>
      </c>
      <c r="D172" s="17" t="s">
        <v>662</v>
      </c>
      <c r="E172" s="16" t="s">
        <v>664</v>
      </c>
      <c r="F172" s="33">
        <f t="shared" si="4"/>
        <v>30</v>
      </c>
      <c r="G172" s="34">
        <v>2</v>
      </c>
      <c r="H172" s="33"/>
      <c r="I172" s="34"/>
      <c r="J172" s="33"/>
      <c r="K172" s="33"/>
      <c r="L172" s="33"/>
      <c r="M172" s="17"/>
    </row>
    <row r="173" spans="1:13" s="44" customFormat="1" ht="33" hidden="1">
      <c r="A173" s="39">
        <v>156</v>
      </c>
      <c r="B173" s="39" t="s">
        <v>815</v>
      </c>
      <c r="C173" s="39" t="s">
        <v>815</v>
      </c>
      <c r="D173" s="39" t="s">
        <v>816</v>
      </c>
      <c r="E173" s="155" t="s">
        <v>817</v>
      </c>
      <c r="F173" s="41">
        <f t="shared" si="4"/>
        <v>30</v>
      </c>
      <c r="G173" s="42">
        <v>2</v>
      </c>
      <c r="H173" s="41"/>
      <c r="I173" s="42"/>
      <c r="J173" s="41"/>
      <c r="K173" s="41"/>
      <c r="L173" s="41">
        <f>2*25000</f>
        <v>50000</v>
      </c>
      <c r="M173" s="156"/>
    </row>
    <row r="174" spans="1:13" s="4" customFormat="1" ht="33" hidden="1">
      <c r="A174" s="14">
        <v>157</v>
      </c>
      <c r="B174" s="10" t="s">
        <v>717</v>
      </c>
      <c r="C174" s="14" t="s">
        <v>627</v>
      </c>
      <c r="D174" s="14" t="s">
        <v>628</v>
      </c>
      <c r="E174" s="16" t="s">
        <v>629</v>
      </c>
      <c r="F174" s="33">
        <f t="shared" si="4"/>
        <v>15</v>
      </c>
      <c r="G174" s="34">
        <v>1</v>
      </c>
      <c r="H174" s="33"/>
      <c r="I174" s="34"/>
      <c r="J174" s="33"/>
      <c r="K174" s="33"/>
      <c r="L174" s="33">
        <v>25000</v>
      </c>
      <c r="M174" s="17"/>
    </row>
    <row r="175" spans="1:13" s="81" customFormat="1" ht="33" hidden="1">
      <c r="A175" s="77">
        <v>158</v>
      </c>
      <c r="B175" s="77" t="s">
        <v>810</v>
      </c>
      <c r="C175" s="144" t="s">
        <v>811</v>
      </c>
      <c r="D175" s="77" t="s">
        <v>812</v>
      </c>
      <c r="E175" s="79" t="s">
        <v>813</v>
      </c>
      <c r="F175" s="143">
        <f t="shared" si="4"/>
        <v>15</v>
      </c>
      <c r="G175" s="119">
        <v>1</v>
      </c>
      <c r="H175" s="143"/>
      <c r="I175" s="143"/>
      <c r="J175" s="143"/>
      <c r="K175" s="166"/>
      <c r="L175" s="166" t="s">
        <v>814</v>
      </c>
    </row>
    <row r="176" spans="1:13" s="49" customFormat="1" ht="30.75" customHeight="1">
      <c r="A176" s="45"/>
      <c r="B176" s="45" t="s">
        <v>1291</v>
      </c>
      <c r="C176" s="46"/>
      <c r="D176" s="47"/>
      <c r="E176" s="86" t="s">
        <v>268</v>
      </c>
      <c r="F176" s="48">
        <f>SUM(F165:F175)</f>
        <v>195</v>
      </c>
      <c r="G176" s="64">
        <f>SUM(G145:G175)</f>
        <v>36</v>
      </c>
      <c r="H176" s="64">
        <f>SUM(I176:K176)</f>
        <v>230000</v>
      </c>
      <c r="I176" s="64">
        <f>G176*5000</f>
        <v>180000</v>
      </c>
      <c r="J176" s="48"/>
      <c r="K176" s="48">
        <f>40000+10000</f>
        <v>50000</v>
      </c>
      <c r="L176" s="48"/>
      <c r="M176" s="48"/>
    </row>
    <row r="177" spans="1:13" s="49" customFormat="1" ht="27.75" customHeight="1">
      <c r="A177" s="45"/>
      <c r="B177" s="45" t="s">
        <v>1291</v>
      </c>
      <c r="C177" s="46"/>
      <c r="D177" s="47"/>
      <c r="E177" s="86" t="s">
        <v>578</v>
      </c>
      <c r="F177" s="62"/>
      <c r="G177" s="64"/>
      <c r="H177" s="64"/>
      <c r="I177" s="64"/>
      <c r="J177" s="48"/>
      <c r="K177" s="48"/>
      <c r="L177" s="48">
        <v>700000</v>
      </c>
      <c r="M177" s="48"/>
    </row>
    <row r="178" spans="1:13" s="5" customFormat="1" ht="33" hidden="1">
      <c r="A178" s="18">
        <v>159</v>
      </c>
      <c r="B178" s="22" t="s">
        <v>718</v>
      </c>
      <c r="C178" s="21" t="s">
        <v>682</v>
      </c>
      <c r="D178" s="20" t="s">
        <v>679</v>
      </c>
      <c r="E178" s="21" t="s">
        <v>680</v>
      </c>
      <c r="F178" s="35">
        <f t="shared" si="4"/>
        <v>30</v>
      </c>
      <c r="G178" s="169">
        <v>2</v>
      </c>
      <c r="H178" s="35"/>
      <c r="I178" s="118"/>
      <c r="J178" s="35"/>
      <c r="K178" s="35"/>
      <c r="L178" s="35">
        <v>50000</v>
      </c>
      <c r="M178" s="20"/>
    </row>
    <row r="179" spans="1:13" s="5" customFormat="1" ht="24.75" hidden="1" customHeight="1">
      <c r="A179" s="18">
        <v>160</v>
      </c>
      <c r="B179" s="18" t="s">
        <v>717</v>
      </c>
      <c r="C179" s="18" t="s">
        <v>688</v>
      </c>
      <c r="D179" s="18" t="s">
        <v>689</v>
      </c>
      <c r="E179" s="20" t="s">
        <v>690</v>
      </c>
      <c r="F179" s="35">
        <f t="shared" si="4"/>
        <v>15</v>
      </c>
      <c r="G179" s="36">
        <v>1</v>
      </c>
      <c r="H179" s="35"/>
      <c r="I179" s="35"/>
      <c r="J179" s="35"/>
      <c r="K179" s="35"/>
      <c r="L179" s="35">
        <v>25000</v>
      </c>
      <c r="M179" s="20"/>
    </row>
    <row r="180" spans="1:13" s="5" customFormat="1" ht="24.75" hidden="1" customHeight="1">
      <c r="A180" s="18">
        <v>161</v>
      </c>
      <c r="B180" s="18" t="s">
        <v>717</v>
      </c>
      <c r="C180" s="18" t="s">
        <v>692</v>
      </c>
      <c r="D180" s="18" t="s">
        <v>693</v>
      </c>
      <c r="E180" s="20" t="s">
        <v>694</v>
      </c>
      <c r="F180" s="35">
        <f t="shared" ref="F180:F215" si="6">G180*15</f>
        <v>15</v>
      </c>
      <c r="G180" s="36">
        <v>1</v>
      </c>
      <c r="H180" s="35"/>
      <c r="I180" s="35"/>
      <c r="J180" s="35"/>
      <c r="K180" s="35"/>
      <c r="L180" s="35">
        <v>25000</v>
      </c>
      <c r="M180" s="20"/>
    </row>
    <row r="181" spans="1:13" s="5" customFormat="1" ht="33" hidden="1">
      <c r="A181" s="18">
        <v>162</v>
      </c>
      <c r="B181" s="18" t="s">
        <v>718</v>
      </c>
      <c r="C181" s="18" t="s">
        <v>695</v>
      </c>
      <c r="D181" s="18" t="s">
        <v>696</v>
      </c>
      <c r="E181" s="21" t="s">
        <v>697</v>
      </c>
      <c r="F181" s="35">
        <f t="shared" si="6"/>
        <v>15</v>
      </c>
      <c r="G181" s="36">
        <v>1</v>
      </c>
      <c r="H181" s="35"/>
      <c r="I181" s="35"/>
      <c r="J181" s="35"/>
      <c r="K181" s="35"/>
      <c r="L181" s="35"/>
      <c r="M181" s="20"/>
    </row>
    <row r="182" spans="1:13" s="5" customFormat="1" ht="33" hidden="1">
      <c r="A182" s="18">
        <v>163</v>
      </c>
      <c r="B182" s="18" t="s">
        <v>718</v>
      </c>
      <c r="C182" s="18" t="s">
        <v>699</v>
      </c>
      <c r="D182" s="18" t="s">
        <v>700</v>
      </c>
      <c r="E182" s="21" t="s">
        <v>701</v>
      </c>
      <c r="F182" s="35">
        <f t="shared" si="6"/>
        <v>15</v>
      </c>
      <c r="G182" s="36">
        <v>1</v>
      </c>
      <c r="H182" s="35"/>
      <c r="I182" s="35"/>
      <c r="J182" s="35"/>
      <c r="K182" s="35"/>
      <c r="L182" s="35"/>
      <c r="M182" s="20"/>
    </row>
    <row r="183" spans="1:13" s="5" customFormat="1" ht="33" hidden="1">
      <c r="A183" s="18">
        <v>164</v>
      </c>
      <c r="B183" s="18" t="s">
        <v>718</v>
      </c>
      <c r="C183" s="18" t="s">
        <v>703</v>
      </c>
      <c r="D183" s="18" t="s">
        <v>704</v>
      </c>
      <c r="E183" s="21" t="s">
        <v>705</v>
      </c>
      <c r="F183" s="35">
        <f t="shared" si="6"/>
        <v>15</v>
      </c>
      <c r="G183" s="36">
        <v>1</v>
      </c>
      <c r="H183" s="35"/>
      <c r="I183" s="35"/>
      <c r="J183" s="35"/>
      <c r="K183" s="35"/>
      <c r="L183" s="35"/>
      <c r="M183" s="20"/>
    </row>
    <row r="184" spans="1:13" s="5" customFormat="1" ht="33" hidden="1">
      <c r="A184" s="18">
        <v>165</v>
      </c>
      <c r="B184" s="18" t="s">
        <v>718</v>
      </c>
      <c r="C184" s="18" t="s">
        <v>706</v>
      </c>
      <c r="D184" s="18" t="s">
        <v>707</v>
      </c>
      <c r="E184" s="21" t="s">
        <v>708</v>
      </c>
      <c r="F184" s="35">
        <f t="shared" si="6"/>
        <v>15</v>
      </c>
      <c r="G184" s="36">
        <v>1</v>
      </c>
      <c r="H184" s="35"/>
      <c r="I184" s="35"/>
      <c r="J184" s="35"/>
      <c r="K184" s="35"/>
      <c r="L184" s="35"/>
      <c r="M184" s="20"/>
    </row>
    <row r="185" spans="1:13" s="5" customFormat="1" hidden="1">
      <c r="A185" s="18">
        <v>166</v>
      </c>
      <c r="B185" s="18" t="s">
        <v>718</v>
      </c>
      <c r="C185" s="18" t="s">
        <v>709</v>
      </c>
      <c r="D185" s="18" t="s">
        <v>710</v>
      </c>
      <c r="E185" s="21" t="s">
        <v>711</v>
      </c>
      <c r="F185" s="35">
        <f t="shared" si="6"/>
        <v>30</v>
      </c>
      <c r="G185" s="36">
        <v>2</v>
      </c>
      <c r="H185" s="35"/>
      <c r="I185" s="35"/>
      <c r="J185" s="35"/>
      <c r="K185" s="35"/>
      <c r="L185" s="35"/>
      <c r="M185" s="20"/>
    </row>
    <row r="186" spans="1:13" s="5" customFormat="1" hidden="1">
      <c r="A186" s="18">
        <v>167</v>
      </c>
      <c r="B186" s="18" t="s">
        <v>718</v>
      </c>
      <c r="C186" s="18" t="s">
        <v>712</v>
      </c>
      <c r="D186" s="18" t="s">
        <v>713</v>
      </c>
      <c r="E186" s="21" t="s">
        <v>714</v>
      </c>
      <c r="F186" s="35">
        <f t="shared" si="6"/>
        <v>30</v>
      </c>
      <c r="G186" s="36">
        <v>2</v>
      </c>
      <c r="H186" s="35"/>
      <c r="I186" s="35"/>
      <c r="J186" s="35"/>
      <c r="K186" s="35"/>
      <c r="L186" s="35"/>
      <c r="M186" s="20"/>
    </row>
    <row r="187" spans="1:13" s="5" customFormat="1" ht="33" hidden="1">
      <c r="A187" s="18">
        <v>168</v>
      </c>
      <c r="B187" s="18" t="s">
        <v>807</v>
      </c>
      <c r="C187" s="18" t="s">
        <v>784</v>
      </c>
      <c r="D187" s="18" t="s">
        <v>785</v>
      </c>
      <c r="E187" s="21" t="s">
        <v>786</v>
      </c>
      <c r="F187" s="35">
        <f t="shared" ref="F187:F194" si="7">G187*10</f>
        <v>10</v>
      </c>
      <c r="G187" s="36">
        <v>1</v>
      </c>
      <c r="H187" s="35"/>
      <c r="I187" s="18"/>
      <c r="J187" s="20"/>
      <c r="K187" s="20"/>
      <c r="L187" s="35">
        <v>20000</v>
      </c>
      <c r="M187" s="20"/>
    </row>
    <row r="188" spans="1:13" s="5" customFormat="1" ht="27.75" hidden="1" customHeight="1">
      <c r="A188" s="18">
        <v>169</v>
      </c>
      <c r="B188" s="18" t="s">
        <v>807</v>
      </c>
      <c r="C188" s="18" t="s">
        <v>783</v>
      </c>
      <c r="D188" s="18" t="s">
        <v>788</v>
      </c>
      <c r="E188" s="21" t="s">
        <v>787</v>
      </c>
      <c r="F188" s="35">
        <f t="shared" si="7"/>
        <v>10</v>
      </c>
      <c r="G188" s="36">
        <v>1</v>
      </c>
      <c r="H188" s="35"/>
      <c r="I188" s="18"/>
      <c r="J188" s="20"/>
      <c r="K188" s="20"/>
      <c r="L188" s="35">
        <v>20000</v>
      </c>
      <c r="M188" s="20"/>
    </row>
    <row r="189" spans="1:13" s="5" customFormat="1" ht="33" hidden="1">
      <c r="A189" s="18">
        <v>170</v>
      </c>
      <c r="B189" s="18" t="s">
        <v>807</v>
      </c>
      <c r="C189" s="18" t="s">
        <v>789</v>
      </c>
      <c r="D189" s="18" t="s">
        <v>790</v>
      </c>
      <c r="E189" s="21" t="s">
        <v>791</v>
      </c>
      <c r="F189" s="35">
        <f t="shared" si="7"/>
        <v>10</v>
      </c>
      <c r="G189" s="36">
        <v>1</v>
      </c>
      <c r="H189" s="35"/>
      <c r="I189" s="18"/>
      <c r="J189" s="20"/>
      <c r="K189" s="20"/>
      <c r="L189" s="35">
        <v>20000</v>
      </c>
      <c r="M189" s="20"/>
    </row>
    <row r="190" spans="1:13" s="5" customFormat="1" ht="33" hidden="1">
      <c r="A190" s="18">
        <v>171</v>
      </c>
      <c r="B190" s="18" t="s">
        <v>807</v>
      </c>
      <c r="C190" s="18" t="s">
        <v>793</v>
      </c>
      <c r="D190" s="18" t="s">
        <v>794</v>
      </c>
      <c r="E190" s="21" t="s">
        <v>792</v>
      </c>
      <c r="F190" s="35">
        <f t="shared" si="7"/>
        <v>10</v>
      </c>
      <c r="G190" s="36">
        <v>1</v>
      </c>
      <c r="H190" s="35"/>
      <c r="I190" s="18"/>
      <c r="J190" s="20"/>
      <c r="K190" s="20"/>
      <c r="L190" s="35">
        <v>20000</v>
      </c>
      <c r="M190" s="20"/>
    </row>
    <row r="191" spans="1:13" s="5" customFormat="1" ht="31.5" hidden="1" customHeight="1">
      <c r="A191" s="18">
        <v>172</v>
      </c>
      <c r="B191" s="18" t="s">
        <v>807</v>
      </c>
      <c r="C191" s="18" t="s">
        <v>795</v>
      </c>
      <c r="D191" s="18" t="s">
        <v>796</v>
      </c>
      <c r="E191" s="21" t="s">
        <v>797</v>
      </c>
      <c r="F191" s="35">
        <f t="shared" si="7"/>
        <v>10</v>
      </c>
      <c r="G191" s="36">
        <v>1</v>
      </c>
      <c r="H191" s="35"/>
      <c r="I191" s="18"/>
      <c r="J191" s="20"/>
      <c r="K191" s="20"/>
      <c r="L191" s="35">
        <v>20000</v>
      </c>
      <c r="M191" s="20"/>
    </row>
    <row r="192" spans="1:13" s="5" customFormat="1" ht="33" hidden="1">
      <c r="A192" s="18">
        <v>173</v>
      </c>
      <c r="B192" s="18" t="s">
        <v>807</v>
      </c>
      <c r="C192" s="18" t="s">
        <v>798</v>
      </c>
      <c r="D192" s="18" t="s">
        <v>799</v>
      </c>
      <c r="E192" s="21" t="s">
        <v>1002</v>
      </c>
      <c r="F192" s="35">
        <f t="shared" si="7"/>
        <v>10</v>
      </c>
      <c r="G192" s="36">
        <v>1</v>
      </c>
      <c r="H192" s="35"/>
      <c r="I192" s="18"/>
      <c r="J192" s="20"/>
      <c r="K192" s="20"/>
      <c r="L192" s="35">
        <v>20000</v>
      </c>
      <c r="M192" s="20"/>
    </row>
    <row r="193" spans="1:13" s="5" customFormat="1" ht="33" hidden="1">
      <c r="A193" s="18">
        <v>174</v>
      </c>
      <c r="B193" s="18" t="s">
        <v>807</v>
      </c>
      <c r="C193" s="18" t="s">
        <v>800</v>
      </c>
      <c r="D193" s="18" t="s">
        <v>801</v>
      </c>
      <c r="E193" s="21" t="s">
        <v>802</v>
      </c>
      <c r="F193" s="35">
        <f t="shared" si="7"/>
        <v>10</v>
      </c>
      <c r="G193" s="36">
        <v>1</v>
      </c>
      <c r="H193" s="35"/>
      <c r="I193" s="18"/>
      <c r="J193" s="20"/>
      <c r="K193" s="20"/>
      <c r="L193" s="35">
        <v>20000</v>
      </c>
      <c r="M193" s="20"/>
    </row>
    <row r="194" spans="1:13" s="5" customFormat="1" ht="33" hidden="1">
      <c r="A194" s="18">
        <v>175</v>
      </c>
      <c r="B194" s="18" t="s">
        <v>807</v>
      </c>
      <c r="C194" s="19" t="s">
        <v>805</v>
      </c>
      <c r="D194" s="18" t="s">
        <v>804</v>
      </c>
      <c r="E194" s="21" t="s">
        <v>803</v>
      </c>
      <c r="F194" s="35">
        <f t="shared" si="7"/>
        <v>20</v>
      </c>
      <c r="G194" s="36">
        <v>2</v>
      </c>
      <c r="H194" s="35"/>
      <c r="I194" s="18"/>
      <c r="J194" s="20"/>
      <c r="K194" s="20"/>
      <c r="L194" s="35">
        <v>40000</v>
      </c>
      <c r="M194" s="20"/>
    </row>
    <row r="195" spans="1:13" s="5" customFormat="1" ht="33" hidden="1">
      <c r="A195" s="18">
        <v>176</v>
      </c>
      <c r="B195" s="18" t="s">
        <v>728</v>
      </c>
      <c r="C195" s="18" t="s">
        <v>818</v>
      </c>
      <c r="D195" s="18" t="s">
        <v>819</v>
      </c>
      <c r="E195" s="21" t="s">
        <v>247</v>
      </c>
      <c r="F195" s="35">
        <f>G195*10</f>
        <v>40</v>
      </c>
      <c r="G195" s="36">
        <v>4</v>
      </c>
      <c r="H195" s="35"/>
      <c r="I195" s="18"/>
      <c r="J195" s="20"/>
      <c r="K195" s="20"/>
      <c r="L195" s="35">
        <f>4*25000</f>
        <v>100000</v>
      </c>
      <c r="M195" s="20"/>
    </row>
    <row r="196" spans="1:13" s="5" customFormat="1" ht="19.5" hidden="1" customHeight="1">
      <c r="A196" s="18">
        <v>177</v>
      </c>
      <c r="B196" s="18" t="s">
        <v>729</v>
      </c>
      <c r="C196" s="18" t="s">
        <v>725</v>
      </c>
      <c r="D196" s="18" t="s">
        <v>727</v>
      </c>
      <c r="E196" s="21" t="s">
        <v>726</v>
      </c>
      <c r="F196" s="35">
        <f>G196*15</f>
        <v>15</v>
      </c>
      <c r="G196" s="36">
        <v>1</v>
      </c>
      <c r="H196" s="35"/>
      <c r="I196" s="35"/>
      <c r="J196" s="35"/>
      <c r="K196" s="35"/>
      <c r="L196" s="35" t="s">
        <v>809</v>
      </c>
      <c r="M196" s="20"/>
    </row>
    <row r="197" spans="1:13" s="49" customFormat="1" ht="30.75" customHeight="1">
      <c r="A197" s="45"/>
      <c r="B197" s="45" t="s">
        <v>1293</v>
      </c>
      <c r="C197" s="46"/>
      <c r="D197" s="47"/>
      <c r="E197" s="86" t="s">
        <v>268</v>
      </c>
      <c r="F197" s="48">
        <f>SUM(F178:F196)</f>
        <v>325</v>
      </c>
      <c r="G197" s="64">
        <f>SUM(G178:G196)</f>
        <v>26</v>
      </c>
      <c r="H197" s="64">
        <f>SUM(I197:K197)</f>
        <v>225000</v>
      </c>
      <c r="I197" s="64">
        <f>16*5000+10*4500</f>
        <v>125000</v>
      </c>
      <c r="J197" s="48">
        <f>60*1000</f>
        <v>60000</v>
      </c>
      <c r="K197" s="48">
        <f>30000+10000</f>
        <v>40000</v>
      </c>
      <c r="L197" s="48"/>
      <c r="M197" s="48"/>
    </row>
    <row r="198" spans="1:13" s="49" customFormat="1" ht="27.75" customHeight="1">
      <c r="A198" s="45"/>
      <c r="B198" s="45" t="s">
        <v>1292</v>
      </c>
      <c r="C198" s="46"/>
      <c r="D198" s="70" t="s">
        <v>322</v>
      </c>
      <c r="E198" s="86" t="s">
        <v>578</v>
      </c>
      <c r="F198" s="62"/>
      <c r="G198" s="64"/>
      <c r="H198" s="64"/>
      <c r="I198" s="64"/>
      <c r="J198" s="48"/>
      <c r="K198" s="48"/>
      <c r="L198" s="48">
        <v>800000</v>
      </c>
      <c r="M198" s="48"/>
    </row>
    <row r="199" spans="1:13" s="130" customFormat="1" ht="25.5" customHeight="1">
      <c r="A199" s="95">
        <v>178</v>
      </c>
      <c r="B199" s="122"/>
      <c r="C199" s="122" t="s">
        <v>236</v>
      </c>
      <c r="D199" s="122" t="s">
        <v>237</v>
      </c>
      <c r="E199" s="126" t="s">
        <v>238</v>
      </c>
      <c r="F199" s="121">
        <f t="shared" si="6"/>
        <v>15</v>
      </c>
      <c r="G199" s="127">
        <v>1</v>
      </c>
      <c r="H199" s="121"/>
      <c r="I199" s="121"/>
      <c r="J199" s="121"/>
      <c r="K199" s="121"/>
      <c r="L199" s="121">
        <v>25000</v>
      </c>
      <c r="M199" s="120"/>
    </row>
    <row r="200" spans="1:13" ht="33">
      <c r="A200" s="95">
        <v>179</v>
      </c>
      <c r="B200" s="95"/>
      <c r="C200" s="26" t="s">
        <v>720</v>
      </c>
      <c r="D200" s="26" t="s">
        <v>721</v>
      </c>
      <c r="E200" s="73" t="s">
        <v>722</v>
      </c>
      <c r="F200" s="75">
        <f t="shared" si="6"/>
        <v>15</v>
      </c>
      <c r="G200" s="116">
        <v>1</v>
      </c>
      <c r="H200" s="75"/>
      <c r="I200" s="37"/>
      <c r="J200" s="37"/>
      <c r="K200" s="37"/>
      <c r="L200" s="37">
        <v>25000</v>
      </c>
      <c r="M200" s="29"/>
    </row>
    <row r="201" spans="1:13" ht="33">
      <c r="A201" s="95">
        <v>180</v>
      </c>
      <c r="B201" s="95"/>
      <c r="C201" s="26" t="s">
        <v>762</v>
      </c>
      <c r="D201" s="26" t="s">
        <v>763</v>
      </c>
      <c r="E201" s="28" t="s">
        <v>1000</v>
      </c>
      <c r="F201" s="75">
        <f t="shared" si="6"/>
        <v>15</v>
      </c>
      <c r="G201" s="38">
        <v>1</v>
      </c>
      <c r="H201" s="75"/>
      <c r="I201" s="37"/>
      <c r="J201" s="37"/>
      <c r="K201" s="37"/>
      <c r="L201" s="37">
        <v>25000</v>
      </c>
      <c r="M201" s="29"/>
    </row>
    <row r="202" spans="1:13" ht="33">
      <c r="A202" s="95">
        <v>181</v>
      </c>
      <c r="B202" s="95"/>
      <c r="C202" s="26" t="s">
        <v>766</v>
      </c>
      <c r="D202" s="26" t="s">
        <v>767</v>
      </c>
      <c r="E202" s="73" t="s">
        <v>768</v>
      </c>
      <c r="F202" s="75">
        <f t="shared" si="6"/>
        <v>30</v>
      </c>
      <c r="G202" s="38">
        <v>2</v>
      </c>
      <c r="H202" s="75"/>
      <c r="I202" s="37"/>
      <c r="J202" s="37"/>
      <c r="K202" s="37"/>
      <c r="L202" s="37">
        <v>50000</v>
      </c>
      <c r="M202" s="29"/>
    </row>
    <row r="203" spans="1:13" ht="33">
      <c r="A203" s="95">
        <v>182</v>
      </c>
      <c r="B203" s="95"/>
      <c r="C203" s="26" t="s">
        <v>769</v>
      </c>
      <c r="D203" s="26" t="s">
        <v>770</v>
      </c>
      <c r="E203" s="28" t="s">
        <v>771</v>
      </c>
      <c r="F203" s="75">
        <f t="shared" si="6"/>
        <v>15</v>
      </c>
      <c r="G203" s="38">
        <v>1</v>
      </c>
      <c r="H203" s="75"/>
      <c r="I203" s="37"/>
      <c r="J203" s="37"/>
      <c r="K203" s="37"/>
      <c r="L203" s="37">
        <v>25000</v>
      </c>
      <c r="M203" s="29"/>
    </row>
    <row r="204" spans="1:13" ht="33">
      <c r="A204" s="95">
        <v>183</v>
      </c>
      <c r="B204" s="95"/>
      <c r="C204" s="26" t="s">
        <v>772</v>
      </c>
      <c r="D204" s="26" t="s">
        <v>773</v>
      </c>
      <c r="E204" s="73" t="s">
        <v>774</v>
      </c>
      <c r="F204" s="75">
        <f t="shared" si="6"/>
        <v>15</v>
      </c>
      <c r="G204" s="38">
        <v>1</v>
      </c>
      <c r="H204" s="75"/>
      <c r="I204" s="37"/>
      <c r="J204" s="37"/>
      <c r="K204" s="37"/>
      <c r="L204" s="37">
        <v>25000</v>
      </c>
      <c r="M204" s="29"/>
    </row>
    <row r="205" spans="1:13" ht="33">
      <c r="A205" s="95">
        <v>184</v>
      </c>
      <c r="B205" s="95"/>
      <c r="C205" s="26" t="s">
        <v>775</v>
      </c>
      <c r="D205" s="26" t="s">
        <v>776</v>
      </c>
      <c r="E205" s="28" t="s">
        <v>777</v>
      </c>
      <c r="F205" s="75">
        <f t="shared" si="6"/>
        <v>15</v>
      </c>
      <c r="G205" s="38">
        <v>1</v>
      </c>
      <c r="H205" s="75"/>
      <c r="I205" s="37"/>
      <c r="J205" s="37"/>
      <c r="K205" s="37"/>
      <c r="L205" s="37">
        <v>25000</v>
      </c>
      <c r="M205" s="29"/>
    </row>
    <row r="206" spans="1:13" ht="33">
      <c r="A206" s="95">
        <v>185</v>
      </c>
      <c r="B206" s="95"/>
      <c r="C206" s="26" t="s">
        <v>778</v>
      </c>
      <c r="D206" s="26" t="s">
        <v>779</v>
      </c>
      <c r="E206" s="28" t="s">
        <v>780</v>
      </c>
      <c r="F206" s="75">
        <f t="shared" si="6"/>
        <v>15</v>
      </c>
      <c r="G206" s="38">
        <v>1</v>
      </c>
      <c r="H206" s="75"/>
      <c r="I206" s="37"/>
      <c r="J206" s="37"/>
      <c r="K206" s="37"/>
      <c r="L206" s="37">
        <v>25000</v>
      </c>
      <c r="M206" s="29"/>
    </row>
    <row r="207" spans="1:13" ht="33">
      <c r="A207" s="95">
        <v>186</v>
      </c>
      <c r="B207" s="30"/>
      <c r="C207" s="26" t="s">
        <v>734</v>
      </c>
      <c r="D207" s="26" t="s">
        <v>735</v>
      </c>
      <c r="E207" s="73" t="s">
        <v>57</v>
      </c>
      <c r="F207" s="75">
        <f t="shared" si="6"/>
        <v>15</v>
      </c>
      <c r="G207" s="38">
        <v>1</v>
      </c>
      <c r="H207" s="75"/>
      <c r="I207" s="37"/>
      <c r="J207" s="37"/>
      <c r="K207" s="37"/>
      <c r="L207" s="37">
        <v>25000</v>
      </c>
      <c r="M207" s="29"/>
    </row>
    <row r="208" spans="1:13" ht="33">
      <c r="A208" s="95">
        <v>187</v>
      </c>
      <c r="B208" s="30"/>
      <c r="C208" s="26" t="s">
        <v>737</v>
      </c>
      <c r="D208" s="26" t="s">
        <v>738</v>
      </c>
      <c r="E208" s="73" t="s">
        <v>17</v>
      </c>
      <c r="F208" s="75">
        <f t="shared" si="6"/>
        <v>30</v>
      </c>
      <c r="G208" s="38">
        <v>2</v>
      </c>
      <c r="H208" s="75"/>
      <c r="I208" s="37"/>
      <c r="J208" s="37"/>
      <c r="K208" s="37"/>
      <c r="L208" s="37"/>
      <c r="M208" s="29"/>
    </row>
    <row r="209" spans="1:13" ht="33">
      <c r="A209" s="95">
        <v>188</v>
      </c>
      <c r="B209" s="30"/>
      <c r="C209" s="26" t="s">
        <v>739</v>
      </c>
      <c r="D209" s="26" t="s">
        <v>740</v>
      </c>
      <c r="E209" s="73" t="s">
        <v>741</v>
      </c>
      <c r="F209" s="75">
        <f t="shared" si="6"/>
        <v>15</v>
      </c>
      <c r="G209" s="38">
        <v>1</v>
      </c>
      <c r="H209" s="75"/>
      <c r="I209" s="37"/>
      <c r="J209" s="37"/>
      <c r="K209" s="37"/>
      <c r="L209" s="37"/>
      <c r="M209" s="29"/>
    </row>
    <row r="210" spans="1:13" ht="33">
      <c r="A210" s="95">
        <v>189</v>
      </c>
      <c r="B210" s="30"/>
      <c r="C210" s="26" t="s">
        <v>742</v>
      </c>
      <c r="D210" s="26" t="s">
        <v>743</v>
      </c>
      <c r="E210" s="28" t="s">
        <v>744</v>
      </c>
      <c r="F210" s="75">
        <f t="shared" si="6"/>
        <v>15</v>
      </c>
      <c r="G210" s="38">
        <v>1</v>
      </c>
      <c r="H210" s="75"/>
      <c r="I210" s="37"/>
      <c r="J210" s="37"/>
      <c r="K210" s="37"/>
      <c r="L210" s="37"/>
      <c r="M210" s="29"/>
    </row>
    <row r="211" spans="1:13" ht="32.25" customHeight="1">
      <c r="A211" s="95">
        <v>190</v>
      </c>
      <c r="B211" s="30"/>
      <c r="C211" s="26" t="s">
        <v>747</v>
      </c>
      <c r="D211" s="26" t="s">
        <v>748</v>
      </c>
      <c r="E211" s="73" t="s">
        <v>19</v>
      </c>
      <c r="F211" s="75">
        <f t="shared" si="6"/>
        <v>30</v>
      </c>
      <c r="G211" s="38">
        <v>2</v>
      </c>
      <c r="H211" s="75"/>
      <c r="I211" s="37"/>
      <c r="J211" s="37"/>
      <c r="K211" s="37"/>
      <c r="L211" s="37"/>
      <c r="M211" s="29"/>
    </row>
    <row r="212" spans="1:13" ht="33">
      <c r="A212" s="95">
        <v>191</v>
      </c>
      <c r="B212" s="30"/>
      <c r="C212" s="26" t="s">
        <v>749</v>
      </c>
      <c r="D212" s="26" t="s">
        <v>750</v>
      </c>
      <c r="E212" s="73" t="s">
        <v>751</v>
      </c>
      <c r="F212" s="75">
        <f t="shared" si="6"/>
        <v>30</v>
      </c>
      <c r="G212" s="38">
        <v>2</v>
      </c>
      <c r="H212" s="75"/>
      <c r="I212" s="37"/>
      <c r="J212" s="37"/>
      <c r="K212" s="37"/>
      <c r="L212" s="37"/>
      <c r="M212" s="29"/>
    </row>
    <row r="213" spans="1:13" ht="33">
      <c r="A213" s="95">
        <v>192</v>
      </c>
      <c r="B213" s="30"/>
      <c r="C213" s="26" t="s">
        <v>752</v>
      </c>
      <c r="D213" s="26" t="s">
        <v>753</v>
      </c>
      <c r="E213" s="73" t="s">
        <v>754</v>
      </c>
      <c r="F213" s="75">
        <f t="shared" si="6"/>
        <v>15</v>
      </c>
      <c r="G213" s="38">
        <v>1</v>
      </c>
      <c r="H213" s="75"/>
      <c r="I213" s="37"/>
      <c r="J213" s="37"/>
      <c r="K213" s="37"/>
      <c r="L213" s="37"/>
      <c r="M213" s="29"/>
    </row>
    <row r="214" spans="1:13" ht="33">
      <c r="A214" s="95">
        <v>193</v>
      </c>
      <c r="B214" s="30"/>
      <c r="C214" s="26" t="s">
        <v>755</v>
      </c>
      <c r="D214" s="26" t="s">
        <v>756</v>
      </c>
      <c r="E214" s="28" t="s">
        <v>757</v>
      </c>
      <c r="F214" s="75">
        <f t="shared" si="6"/>
        <v>15</v>
      </c>
      <c r="G214" s="38">
        <v>1</v>
      </c>
      <c r="H214" s="75"/>
      <c r="I214" s="37"/>
      <c r="J214" s="37"/>
      <c r="K214" s="37"/>
      <c r="L214" s="37"/>
      <c r="M214" s="29"/>
    </row>
    <row r="215" spans="1:13" ht="33">
      <c r="A215" s="95">
        <v>194</v>
      </c>
      <c r="B215" s="30"/>
      <c r="C215" s="26" t="s">
        <v>759</v>
      </c>
      <c r="D215" s="26" t="s">
        <v>760</v>
      </c>
      <c r="E215" s="28" t="s">
        <v>41</v>
      </c>
      <c r="F215" s="75">
        <f t="shared" si="6"/>
        <v>15</v>
      </c>
      <c r="G215" s="38">
        <v>1</v>
      </c>
      <c r="H215" s="75"/>
      <c r="I215" s="37"/>
      <c r="J215" s="37"/>
      <c r="K215" s="37"/>
      <c r="L215" s="37"/>
      <c r="M215" s="29"/>
    </row>
    <row r="216" spans="1:13" ht="24" customHeight="1">
      <c r="A216" s="95">
        <v>195</v>
      </c>
      <c r="B216" s="26"/>
      <c r="C216" s="26" t="s">
        <v>1033</v>
      </c>
      <c r="D216" s="26" t="s">
        <v>1034</v>
      </c>
      <c r="E216" s="73" t="s">
        <v>1035</v>
      </c>
      <c r="F216" s="75">
        <f t="shared" ref="F216:F259" si="8">G216*15</f>
        <v>45</v>
      </c>
      <c r="G216" s="38">
        <v>3</v>
      </c>
      <c r="H216" s="121"/>
      <c r="I216" s="26"/>
      <c r="J216" s="29"/>
      <c r="K216" s="29"/>
      <c r="L216" s="121">
        <f t="shared" ref="L216:L218" si="9">G216*25000</f>
        <v>75000</v>
      </c>
      <c r="M216" s="29"/>
    </row>
    <row r="217" spans="1:13" ht="33">
      <c r="A217" s="95">
        <v>196</v>
      </c>
      <c r="B217" s="26"/>
      <c r="C217" s="26" t="s">
        <v>1036</v>
      </c>
      <c r="D217" s="26" t="s">
        <v>1037</v>
      </c>
      <c r="E217" s="73" t="s">
        <v>1038</v>
      </c>
      <c r="F217" s="75">
        <f t="shared" si="8"/>
        <v>15</v>
      </c>
      <c r="G217" s="38">
        <v>1</v>
      </c>
      <c r="H217" s="121"/>
      <c r="I217" s="26"/>
      <c r="J217" s="29"/>
      <c r="K217" s="29"/>
      <c r="L217" s="121">
        <f t="shared" si="9"/>
        <v>25000</v>
      </c>
      <c r="M217" s="29"/>
    </row>
    <row r="218" spans="1:13" ht="33">
      <c r="A218" s="95">
        <v>197</v>
      </c>
      <c r="B218" s="26"/>
      <c r="C218" s="26" t="s">
        <v>1039</v>
      </c>
      <c r="D218" s="26" t="s">
        <v>1040</v>
      </c>
      <c r="E218" s="73" t="s">
        <v>1041</v>
      </c>
      <c r="F218" s="75">
        <f t="shared" si="8"/>
        <v>30</v>
      </c>
      <c r="G218" s="38">
        <v>2</v>
      </c>
      <c r="H218" s="121"/>
      <c r="I218" s="26"/>
      <c r="J218" s="29"/>
      <c r="K218" s="29"/>
      <c r="L218" s="121">
        <f t="shared" si="9"/>
        <v>50000</v>
      </c>
      <c r="M218" s="29"/>
    </row>
    <row r="219" spans="1:13" ht="33">
      <c r="A219" s="95">
        <v>198</v>
      </c>
      <c r="B219" s="26"/>
      <c r="C219" s="26" t="s">
        <v>1042</v>
      </c>
      <c r="D219" s="26" t="s">
        <v>1043</v>
      </c>
      <c r="E219" s="73" t="s">
        <v>1044</v>
      </c>
      <c r="F219" s="75">
        <f t="shared" si="8"/>
        <v>15</v>
      </c>
      <c r="G219" s="38">
        <v>1</v>
      </c>
      <c r="H219" s="121"/>
      <c r="I219" s="26"/>
      <c r="J219" s="29"/>
      <c r="K219" s="29"/>
      <c r="L219" s="121">
        <f t="shared" ref="L219:L227" si="10">G219*25000</f>
        <v>25000</v>
      </c>
      <c r="M219" s="29"/>
    </row>
    <row r="220" spans="1:13" ht="33">
      <c r="A220" s="95">
        <v>199</v>
      </c>
      <c r="B220" s="26"/>
      <c r="C220" s="26" t="s">
        <v>1045</v>
      </c>
      <c r="D220" s="26" t="s">
        <v>1046</v>
      </c>
      <c r="E220" s="73" t="s">
        <v>1047</v>
      </c>
      <c r="F220" s="75">
        <f t="shared" si="8"/>
        <v>15</v>
      </c>
      <c r="G220" s="38">
        <v>1</v>
      </c>
      <c r="H220" s="121"/>
      <c r="I220" s="26"/>
      <c r="J220" s="29"/>
      <c r="K220" s="29"/>
      <c r="L220" s="121">
        <f t="shared" si="10"/>
        <v>25000</v>
      </c>
      <c r="M220" s="29"/>
    </row>
    <row r="221" spans="1:13" s="123" customFormat="1" ht="33">
      <c r="A221" s="95">
        <v>200</v>
      </c>
      <c r="B221" s="95"/>
      <c r="C221" s="95" t="s">
        <v>1118</v>
      </c>
      <c r="D221" s="95" t="s">
        <v>1119</v>
      </c>
      <c r="E221" s="73" t="s">
        <v>1120</v>
      </c>
      <c r="F221" s="121">
        <f t="shared" si="8"/>
        <v>15</v>
      </c>
      <c r="G221" s="116">
        <v>1</v>
      </c>
      <c r="H221" s="121"/>
      <c r="I221" s="95"/>
      <c r="J221" s="120"/>
      <c r="K221" s="120"/>
      <c r="L221" s="121">
        <f t="shared" si="10"/>
        <v>25000</v>
      </c>
      <c r="M221" s="120"/>
    </row>
    <row r="222" spans="1:13" s="123" customFormat="1" ht="33">
      <c r="A222" s="95">
        <v>201</v>
      </c>
      <c r="B222" s="95"/>
      <c r="C222" s="95" t="s">
        <v>1121</v>
      </c>
      <c r="D222" s="95" t="s">
        <v>1122</v>
      </c>
      <c r="E222" s="73" t="s">
        <v>1123</v>
      </c>
      <c r="F222" s="121">
        <f t="shared" si="8"/>
        <v>15</v>
      </c>
      <c r="G222" s="116">
        <v>1</v>
      </c>
      <c r="H222" s="121"/>
      <c r="I222" s="95"/>
      <c r="J222" s="120"/>
      <c r="K222" s="120"/>
      <c r="L222" s="121">
        <f t="shared" si="10"/>
        <v>25000</v>
      </c>
      <c r="M222" s="120"/>
    </row>
    <row r="223" spans="1:13" s="123" customFormat="1" ht="33">
      <c r="A223" s="95">
        <v>202</v>
      </c>
      <c r="B223" s="95"/>
      <c r="C223" s="95" t="s">
        <v>1124</v>
      </c>
      <c r="D223" s="95" t="s">
        <v>1125</v>
      </c>
      <c r="E223" s="73" t="s">
        <v>1126</v>
      </c>
      <c r="F223" s="121">
        <f t="shared" si="8"/>
        <v>15</v>
      </c>
      <c r="G223" s="116">
        <v>1</v>
      </c>
      <c r="H223" s="121"/>
      <c r="I223" s="95"/>
      <c r="J223" s="120"/>
      <c r="K223" s="120"/>
      <c r="L223" s="121">
        <f t="shared" si="10"/>
        <v>25000</v>
      </c>
      <c r="M223" s="120"/>
    </row>
    <row r="224" spans="1:13" s="123" customFormat="1" ht="33">
      <c r="A224" s="95">
        <v>203</v>
      </c>
      <c r="B224" s="95"/>
      <c r="C224" s="95" t="s">
        <v>1127</v>
      </c>
      <c r="D224" s="95" t="s">
        <v>1128</v>
      </c>
      <c r="E224" s="73" t="s">
        <v>1129</v>
      </c>
      <c r="F224" s="121">
        <f t="shared" si="8"/>
        <v>15</v>
      </c>
      <c r="G224" s="116">
        <v>1</v>
      </c>
      <c r="H224" s="121"/>
      <c r="I224" s="95"/>
      <c r="J224" s="120"/>
      <c r="K224" s="120"/>
      <c r="L224" s="121">
        <f t="shared" si="10"/>
        <v>25000</v>
      </c>
      <c r="M224" s="120"/>
    </row>
    <row r="225" spans="1:13" s="123" customFormat="1" ht="33">
      <c r="A225" s="95">
        <v>204</v>
      </c>
      <c r="B225" s="95"/>
      <c r="C225" s="95" t="s">
        <v>1026</v>
      </c>
      <c r="D225" s="95" t="s">
        <v>1028</v>
      </c>
      <c r="E225" s="73" t="s">
        <v>1030</v>
      </c>
      <c r="F225" s="121">
        <f t="shared" si="8"/>
        <v>15</v>
      </c>
      <c r="G225" s="116">
        <v>1</v>
      </c>
      <c r="H225" s="121"/>
      <c r="I225" s="95"/>
      <c r="J225" s="120"/>
      <c r="K225" s="120"/>
      <c r="L225" s="121">
        <f t="shared" si="10"/>
        <v>25000</v>
      </c>
      <c r="M225" s="120"/>
    </row>
    <row r="226" spans="1:13" ht="33">
      <c r="A226" s="95">
        <v>205</v>
      </c>
      <c r="B226" s="26"/>
      <c r="C226" s="26" t="s">
        <v>1027</v>
      </c>
      <c r="D226" s="26" t="s">
        <v>1029</v>
      </c>
      <c r="E226" s="73" t="s">
        <v>1050</v>
      </c>
      <c r="F226" s="75">
        <f t="shared" si="8"/>
        <v>15</v>
      </c>
      <c r="G226" s="38">
        <v>1</v>
      </c>
      <c r="H226" s="121"/>
      <c r="I226" s="26"/>
      <c r="J226" s="29"/>
      <c r="K226" s="29"/>
      <c r="L226" s="121">
        <f t="shared" si="10"/>
        <v>25000</v>
      </c>
      <c r="M226" s="29"/>
    </row>
    <row r="227" spans="1:13">
      <c r="A227" s="95">
        <v>206</v>
      </c>
      <c r="B227" s="26"/>
      <c r="C227" s="26" t="s">
        <v>1003</v>
      </c>
      <c r="D227" s="26" t="s">
        <v>1004</v>
      </c>
      <c r="E227" s="73" t="s">
        <v>1017</v>
      </c>
      <c r="F227" s="75">
        <f t="shared" si="8"/>
        <v>15</v>
      </c>
      <c r="G227" s="38">
        <v>1</v>
      </c>
      <c r="H227" s="121"/>
      <c r="I227" s="26"/>
      <c r="J227" s="29"/>
      <c r="K227" s="29"/>
      <c r="L227" s="121">
        <f t="shared" si="10"/>
        <v>25000</v>
      </c>
      <c r="M227" s="29"/>
    </row>
    <row r="228" spans="1:13" ht="33">
      <c r="A228" s="95">
        <v>207</v>
      </c>
      <c r="B228" s="26"/>
      <c r="C228" s="26" t="s">
        <v>1005</v>
      </c>
      <c r="D228" s="26" t="s">
        <v>1006</v>
      </c>
      <c r="E228" s="28" t="s">
        <v>1018</v>
      </c>
      <c r="F228" s="75">
        <f t="shared" si="8"/>
        <v>15</v>
      </c>
      <c r="G228" s="38">
        <v>1</v>
      </c>
      <c r="H228" s="121"/>
      <c r="I228" s="26"/>
      <c r="J228" s="29"/>
      <c r="K228" s="29"/>
      <c r="L228" s="121">
        <f t="shared" ref="L228:L233" si="11">G228*25000</f>
        <v>25000</v>
      </c>
      <c r="M228" s="29"/>
    </row>
    <row r="229" spans="1:13">
      <c r="A229" s="95">
        <v>208</v>
      </c>
      <c r="B229" s="26"/>
      <c r="C229" s="26" t="s">
        <v>1007</v>
      </c>
      <c r="D229" s="26" t="s">
        <v>1008</v>
      </c>
      <c r="E229" s="73" t="s">
        <v>1019</v>
      </c>
      <c r="F229" s="75">
        <f t="shared" si="8"/>
        <v>15</v>
      </c>
      <c r="G229" s="38">
        <v>1</v>
      </c>
      <c r="H229" s="121"/>
      <c r="I229" s="26"/>
      <c r="J229" s="29"/>
      <c r="K229" s="29"/>
      <c r="L229" s="121">
        <f t="shared" si="11"/>
        <v>25000</v>
      </c>
      <c r="M229" s="29"/>
    </row>
    <row r="230" spans="1:13">
      <c r="A230" s="95">
        <v>209</v>
      </c>
      <c r="B230" s="26"/>
      <c r="C230" s="26" t="s">
        <v>1009</v>
      </c>
      <c r="D230" s="26" t="s">
        <v>1010</v>
      </c>
      <c r="E230" s="73" t="s">
        <v>1020</v>
      </c>
      <c r="F230" s="75">
        <f t="shared" si="8"/>
        <v>15</v>
      </c>
      <c r="G230" s="38">
        <v>1</v>
      </c>
      <c r="H230" s="121"/>
      <c r="I230" s="26"/>
      <c r="J230" s="29"/>
      <c r="K230" s="29"/>
      <c r="L230" s="121">
        <f t="shared" si="11"/>
        <v>25000</v>
      </c>
      <c r="M230" s="29"/>
    </row>
    <row r="231" spans="1:13" ht="33">
      <c r="A231" s="95">
        <v>210</v>
      </c>
      <c r="B231" s="26"/>
      <c r="C231" s="26" t="s">
        <v>1011</v>
      </c>
      <c r="D231" s="27" t="s">
        <v>1012</v>
      </c>
      <c r="E231" s="28" t="s">
        <v>1021</v>
      </c>
      <c r="F231" s="75">
        <f t="shared" si="8"/>
        <v>15</v>
      </c>
      <c r="G231" s="38">
        <v>1</v>
      </c>
      <c r="H231" s="121"/>
      <c r="I231" s="26"/>
      <c r="J231" s="29"/>
      <c r="K231" s="29"/>
      <c r="L231" s="121">
        <f t="shared" si="11"/>
        <v>25000</v>
      </c>
      <c r="M231" s="29"/>
    </row>
    <row r="232" spans="1:13" ht="33">
      <c r="A232" s="95">
        <v>211</v>
      </c>
      <c r="B232" s="26"/>
      <c r="C232" s="26" t="s">
        <v>1013</v>
      </c>
      <c r="D232" s="26" t="s">
        <v>1014</v>
      </c>
      <c r="E232" s="28" t="s">
        <v>1023</v>
      </c>
      <c r="F232" s="75">
        <f t="shared" si="8"/>
        <v>15</v>
      </c>
      <c r="G232" s="38">
        <v>1</v>
      </c>
      <c r="H232" s="121"/>
      <c r="I232" s="26"/>
      <c r="J232" s="29"/>
      <c r="K232" s="29"/>
      <c r="L232" s="121">
        <f t="shared" si="11"/>
        <v>25000</v>
      </c>
      <c r="M232" s="29"/>
    </row>
    <row r="233" spans="1:13" ht="33">
      <c r="A233" s="95">
        <v>212</v>
      </c>
      <c r="B233" s="26"/>
      <c r="C233" s="26" t="s">
        <v>1015</v>
      </c>
      <c r="D233" s="27" t="s">
        <v>1016</v>
      </c>
      <c r="E233" s="28" t="s">
        <v>1022</v>
      </c>
      <c r="F233" s="75">
        <f t="shared" si="8"/>
        <v>15</v>
      </c>
      <c r="G233" s="38">
        <v>1</v>
      </c>
      <c r="H233" s="121"/>
      <c r="I233" s="26"/>
      <c r="J233" s="29"/>
      <c r="K233" s="29"/>
      <c r="L233" s="121">
        <f t="shared" si="11"/>
        <v>25000</v>
      </c>
      <c r="M233" s="29"/>
    </row>
    <row r="234" spans="1:13" s="123" customFormat="1" ht="33">
      <c r="A234" s="95">
        <v>213</v>
      </c>
      <c r="B234" s="95"/>
      <c r="C234" s="95" t="s">
        <v>1067</v>
      </c>
      <c r="D234" s="95" t="s">
        <v>1068</v>
      </c>
      <c r="E234" s="73" t="s">
        <v>1069</v>
      </c>
      <c r="F234" s="75">
        <f t="shared" si="8"/>
        <v>15</v>
      </c>
      <c r="G234" s="95">
        <v>1</v>
      </c>
      <c r="H234" s="121"/>
      <c r="I234" s="95"/>
      <c r="J234" s="120"/>
      <c r="K234" s="120"/>
      <c r="L234" s="121">
        <f>G234*25000</f>
        <v>25000</v>
      </c>
      <c r="M234" s="120"/>
    </row>
    <row r="235" spans="1:13" ht="33">
      <c r="A235" s="95">
        <v>214</v>
      </c>
      <c r="B235" s="95"/>
      <c r="C235" s="26" t="s">
        <v>1071</v>
      </c>
      <c r="D235" s="26" t="s">
        <v>1072</v>
      </c>
      <c r="E235" s="28" t="s">
        <v>1073</v>
      </c>
      <c r="F235" s="75">
        <f t="shared" si="8"/>
        <v>30</v>
      </c>
      <c r="G235" s="26">
        <v>2</v>
      </c>
      <c r="H235" s="121"/>
      <c r="I235" s="95"/>
      <c r="J235" s="29"/>
      <c r="K235" s="29"/>
      <c r="L235" s="121">
        <f t="shared" ref="L235:L241" si="12">G235*25000</f>
        <v>50000</v>
      </c>
      <c r="M235" s="29"/>
    </row>
    <row r="236" spans="1:13" ht="33">
      <c r="A236" s="95">
        <v>215</v>
      </c>
      <c r="B236" s="95"/>
      <c r="C236" s="26" t="s">
        <v>1074</v>
      </c>
      <c r="D236" s="26" t="s">
        <v>1077</v>
      </c>
      <c r="E236" s="28" t="s">
        <v>43</v>
      </c>
      <c r="F236" s="75">
        <f t="shared" si="8"/>
        <v>15</v>
      </c>
      <c r="G236" s="26">
        <v>1</v>
      </c>
      <c r="H236" s="121"/>
      <c r="I236" s="95"/>
      <c r="J236" s="29"/>
      <c r="K236" s="29"/>
      <c r="L236" s="121">
        <f t="shared" si="12"/>
        <v>25000</v>
      </c>
      <c r="M236" s="29"/>
    </row>
    <row r="237" spans="1:13">
      <c r="A237" s="95">
        <v>216</v>
      </c>
      <c r="B237" s="95"/>
      <c r="C237" s="26" t="s">
        <v>1075</v>
      </c>
      <c r="D237" s="26" t="s">
        <v>1078</v>
      </c>
      <c r="E237" s="73" t="s">
        <v>1081</v>
      </c>
      <c r="F237" s="75">
        <f t="shared" si="8"/>
        <v>15</v>
      </c>
      <c r="G237" s="26">
        <v>1</v>
      </c>
      <c r="H237" s="121"/>
      <c r="I237" s="95"/>
      <c r="J237" s="29"/>
      <c r="K237" s="29"/>
      <c r="L237" s="121">
        <f t="shared" si="12"/>
        <v>25000</v>
      </c>
      <c r="M237" s="29"/>
    </row>
    <row r="238" spans="1:13" ht="33">
      <c r="A238" s="95">
        <v>217</v>
      </c>
      <c r="B238" s="95"/>
      <c r="C238" s="26" t="s">
        <v>1076</v>
      </c>
      <c r="D238" s="26" t="s">
        <v>1079</v>
      </c>
      <c r="E238" s="28" t="s">
        <v>1080</v>
      </c>
      <c r="F238" s="75">
        <f t="shared" si="8"/>
        <v>60</v>
      </c>
      <c r="G238" s="26">
        <v>4</v>
      </c>
      <c r="H238" s="121"/>
      <c r="I238" s="95"/>
      <c r="J238" s="29"/>
      <c r="K238" s="29"/>
      <c r="L238" s="121">
        <f t="shared" si="12"/>
        <v>100000</v>
      </c>
      <c r="M238" s="29"/>
    </row>
    <row r="239" spans="1:13" ht="33">
      <c r="A239" s="95">
        <v>218</v>
      </c>
      <c r="B239" s="26"/>
      <c r="C239" s="26" t="s">
        <v>1089</v>
      </c>
      <c r="D239" s="26" t="s">
        <v>1090</v>
      </c>
      <c r="E239" s="28" t="s">
        <v>1091</v>
      </c>
      <c r="F239" s="75">
        <f t="shared" si="8"/>
        <v>30</v>
      </c>
      <c r="G239" s="38">
        <v>2</v>
      </c>
      <c r="H239" s="35"/>
      <c r="I239" s="26"/>
      <c r="J239" s="29"/>
      <c r="K239" s="29"/>
      <c r="L239" s="121">
        <f t="shared" si="12"/>
        <v>50000</v>
      </c>
      <c r="M239" s="29"/>
    </row>
    <row r="240" spans="1:13">
      <c r="A240" s="95">
        <v>219</v>
      </c>
      <c r="B240" s="26"/>
      <c r="C240" s="26" t="s">
        <v>1093</v>
      </c>
      <c r="D240" s="26" t="s">
        <v>1094</v>
      </c>
      <c r="E240" s="73" t="s">
        <v>1095</v>
      </c>
      <c r="F240" s="75">
        <f t="shared" si="8"/>
        <v>15</v>
      </c>
      <c r="G240" s="38">
        <v>1</v>
      </c>
      <c r="H240" s="35"/>
      <c r="I240" s="26"/>
      <c r="J240" s="29"/>
      <c r="K240" s="29"/>
      <c r="L240" s="121">
        <f t="shared" si="12"/>
        <v>25000</v>
      </c>
      <c r="M240" s="29"/>
    </row>
    <row r="241" spans="1:13" ht="33">
      <c r="A241" s="95">
        <v>220</v>
      </c>
      <c r="B241" s="26"/>
      <c r="C241" s="26" t="s">
        <v>1096</v>
      </c>
      <c r="D241" s="26" t="s">
        <v>1097</v>
      </c>
      <c r="E241" s="28" t="s">
        <v>1098</v>
      </c>
      <c r="F241" s="75">
        <f t="shared" si="8"/>
        <v>15</v>
      </c>
      <c r="G241" s="38">
        <v>1</v>
      </c>
      <c r="H241" s="35"/>
      <c r="I241" s="26"/>
      <c r="J241" s="29"/>
      <c r="K241" s="29"/>
      <c r="L241" s="121">
        <f t="shared" si="12"/>
        <v>25000</v>
      </c>
      <c r="M241" s="29"/>
    </row>
    <row r="242" spans="1:13" ht="33">
      <c r="A242" s="95">
        <v>221</v>
      </c>
      <c r="B242" s="26"/>
      <c r="C242" s="26" t="s">
        <v>1099</v>
      </c>
      <c r="D242" s="26" t="s">
        <v>1100</v>
      </c>
      <c r="E242" s="28" t="s">
        <v>1101</v>
      </c>
      <c r="F242" s="75">
        <f t="shared" si="8"/>
        <v>15</v>
      </c>
      <c r="G242" s="38">
        <v>1</v>
      </c>
      <c r="H242" s="35"/>
      <c r="I242" s="26"/>
      <c r="J242" s="29"/>
      <c r="K242" s="29"/>
      <c r="L242" s="121">
        <f t="shared" ref="L242:L246" si="13">G242*25000</f>
        <v>25000</v>
      </c>
      <c r="M242" s="29"/>
    </row>
    <row r="243" spans="1:13" ht="33">
      <c r="A243" s="95">
        <v>222</v>
      </c>
      <c r="B243" s="26"/>
      <c r="C243" s="26" t="s">
        <v>1104</v>
      </c>
      <c r="D243" s="26" t="s">
        <v>1105</v>
      </c>
      <c r="E243" s="28" t="s">
        <v>1106</v>
      </c>
      <c r="F243" s="75">
        <f t="shared" si="8"/>
        <v>15</v>
      </c>
      <c r="G243" s="38">
        <v>1</v>
      </c>
      <c r="H243" s="35"/>
      <c r="I243" s="26"/>
      <c r="J243" s="29"/>
      <c r="K243" s="29"/>
      <c r="L243" s="121">
        <f t="shared" si="13"/>
        <v>25000</v>
      </c>
      <c r="M243" s="29"/>
    </row>
    <row r="244" spans="1:13" ht="33">
      <c r="A244" s="95">
        <v>223</v>
      </c>
      <c r="B244" s="26"/>
      <c r="C244" s="26" t="s">
        <v>1108</v>
      </c>
      <c r="D244" s="26" t="s">
        <v>1109</v>
      </c>
      <c r="E244" s="28" t="s">
        <v>1110</v>
      </c>
      <c r="F244" s="75">
        <f t="shared" si="8"/>
        <v>15</v>
      </c>
      <c r="G244" s="38">
        <v>1</v>
      </c>
      <c r="H244" s="35"/>
      <c r="I244" s="26"/>
      <c r="J244" s="29"/>
      <c r="K244" s="29"/>
      <c r="L244" s="121">
        <f t="shared" si="13"/>
        <v>25000</v>
      </c>
      <c r="M244" s="29"/>
    </row>
    <row r="245" spans="1:13" ht="33">
      <c r="A245" s="95">
        <v>224</v>
      </c>
      <c r="B245" s="26"/>
      <c r="C245" s="26" t="s">
        <v>1103</v>
      </c>
      <c r="D245" s="26" t="s">
        <v>1111</v>
      </c>
      <c r="E245" s="28" t="s">
        <v>1112</v>
      </c>
      <c r="F245" s="75">
        <f t="shared" si="8"/>
        <v>15</v>
      </c>
      <c r="G245" s="38">
        <v>1</v>
      </c>
      <c r="H245" s="35"/>
      <c r="I245" s="26"/>
      <c r="J245" s="29"/>
      <c r="K245" s="29"/>
      <c r="L245" s="121">
        <f t="shared" si="13"/>
        <v>25000</v>
      </c>
      <c r="M245" s="29"/>
    </row>
    <row r="246" spans="1:13">
      <c r="A246" s="95">
        <v>225</v>
      </c>
      <c r="B246" s="26"/>
      <c r="C246" s="26" t="s">
        <v>1117</v>
      </c>
      <c r="D246" s="26" t="s">
        <v>1113</v>
      </c>
      <c r="E246" s="28" t="s">
        <v>1114</v>
      </c>
      <c r="F246" s="75">
        <f t="shared" si="8"/>
        <v>30</v>
      </c>
      <c r="G246" s="38">
        <v>2</v>
      </c>
      <c r="H246" s="35"/>
      <c r="I246" s="26"/>
      <c r="J246" s="29"/>
      <c r="K246" s="29"/>
      <c r="L246" s="121">
        <f t="shared" si="13"/>
        <v>50000</v>
      </c>
      <c r="M246" s="29"/>
    </row>
    <row r="247" spans="1:13" ht="33">
      <c r="A247" s="95">
        <v>226</v>
      </c>
      <c r="B247" s="26"/>
      <c r="C247" s="30" t="s">
        <v>1246</v>
      </c>
      <c r="D247" s="30" t="s">
        <v>1247</v>
      </c>
      <c r="E247" s="126" t="s">
        <v>1248</v>
      </c>
      <c r="F247" s="75">
        <f t="shared" si="8"/>
        <v>15</v>
      </c>
      <c r="G247" s="203">
        <v>1</v>
      </c>
      <c r="H247" s="199"/>
      <c r="I247" s="30"/>
      <c r="J247" s="200"/>
      <c r="K247" s="29"/>
      <c r="L247" s="29"/>
      <c r="M247" s="29"/>
    </row>
    <row r="248" spans="1:13" ht="33">
      <c r="A248" s="95">
        <v>227</v>
      </c>
      <c r="B248" s="26"/>
      <c r="C248" s="30" t="s">
        <v>1250</v>
      </c>
      <c r="D248" s="30" t="s">
        <v>1247</v>
      </c>
      <c r="E248" s="126" t="s">
        <v>1251</v>
      </c>
      <c r="F248" s="75">
        <f t="shared" si="8"/>
        <v>15</v>
      </c>
      <c r="G248" s="203">
        <v>1</v>
      </c>
      <c r="H248" s="199"/>
      <c r="I248" s="30"/>
      <c r="J248" s="200"/>
      <c r="K248" s="29"/>
      <c r="L248" s="29"/>
      <c r="M248" s="29"/>
    </row>
    <row r="249" spans="1:13" ht="32.25" customHeight="1">
      <c r="A249" s="95">
        <v>228</v>
      </c>
      <c r="B249" s="26"/>
      <c r="C249" s="30" t="s">
        <v>1253</v>
      </c>
      <c r="D249" s="30" t="s">
        <v>1254</v>
      </c>
      <c r="E249" s="126" t="s">
        <v>1255</v>
      </c>
      <c r="F249" s="75">
        <f t="shared" si="8"/>
        <v>15</v>
      </c>
      <c r="G249" s="203">
        <v>1</v>
      </c>
      <c r="H249" s="199"/>
      <c r="I249" s="30"/>
      <c r="J249" s="200"/>
      <c r="K249" s="29"/>
      <c r="L249" s="29"/>
      <c r="M249" s="29"/>
    </row>
    <row r="250" spans="1:13" ht="32.25" customHeight="1">
      <c r="A250" s="95">
        <v>229</v>
      </c>
      <c r="B250" s="26"/>
      <c r="C250" s="30" t="s">
        <v>1256</v>
      </c>
      <c r="D250" s="30" t="s">
        <v>1257</v>
      </c>
      <c r="E250" s="126" t="s">
        <v>1258</v>
      </c>
      <c r="F250" s="75">
        <f t="shared" si="8"/>
        <v>15</v>
      </c>
      <c r="G250" s="203">
        <v>1</v>
      </c>
      <c r="H250" s="199"/>
      <c r="I250" s="30"/>
      <c r="J250" s="200"/>
      <c r="K250" s="29"/>
      <c r="L250" s="29"/>
      <c r="M250" s="29"/>
    </row>
    <row r="251" spans="1:13" ht="33">
      <c r="A251" s="95">
        <v>230</v>
      </c>
      <c r="B251" s="26"/>
      <c r="C251" s="30" t="s">
        <v>1259</v>
      </c>
      <c r="D251" s="30" t="s">
        <v>1260</v>
      </c>
      <c r="E251" s="126" t="s">
        <v>1261</v>
      </c>
      <c r="F251" s="75">
        <f t="shared" si="8"/>
        <v>15</v>
      </c>
      <c r="G251" s="203">
        <v>1</v>
      </c>
      <c r="H251" s="199"/>
      <c r="I251" s="30"/>
      <c r="J251" s="200"/>
      <c r="K251" s="29"/>
      <c r="L251" s="29"/>
      <c r="M251" s="29"/>
    </row>
    <row r="252" spans="1:13" ht="33">
      <c r="A252" s="95">
        <v>231</v>
      </c>
      <c r="B252" s="26"/>
      <c r="C252" s="30" t="s">
        <v>1262</v>
      </c>
      <c r="D252" s="30" t="s">
        <v>1263</v>
      </c>
      <c r="E252" s="126" t="s">
        <v>1264</v>
      </c>
      <c r="F252" s="75">
        <f t="shared" si="8"/>
        <v>15</v>
      </c>
      <c r="G252" s="203">
        <v>1</v>
      </c>
      <c r="H252" s="199"/>
      <c r="I252" s="30"/>
      <c r="J252" s="200"/>
      <c r="K252" s="29"/>
      <c r="L252" s="29"/>
      <c r="M252" s="29"/>
    </row>
    <row r="253" spans="1:13" ht="33">
      <c r="A253" s="95">
        <v>232</v>
      </c>
      <c r="B253" s="26"/>
      <c r="C253" s="30" t="s">
        <v>1265</v>
      </c>
      <c r="D253" s="30" t="s">
        <v>1266</v>
      </c>
      <c r="E253" s="126" t="s">
        <v>1267</v>
      </c>
      <c r="F253" s="75">
        <f t="shared" si="8"/>
        <v>15</v>
      </c>
      <c r="G253" s="203">
        <v>1</v>
      </c>
      <c r="H253" s="199"/>
      <c r="I253" s="30"/>
      <c r="J253" s="200"/>
      <c r="K253" s="29"/>
      <c r="L253" s="29"/>
      <c r="M253" s="29"/>
    </row>
    <row r="254" spans="1:13" ht="33">
      <c r="A254" s="95">
        <v>233</v>
      </c>
      <c r="B254" s="26"/>
      <c r="C254" s="30" t="s">
        <v>1268</v>
      </c>
      <c r="D254" s="30" t="s">
        <v>1269</v>
      </c>
      <c r="E254" s="126" t="s">
        <v>1270</v>
      </c>
      <c r="F254" s="75">
        <f t="shared" si="8"/>
        <v>30</v>
      </c>
      <c r="G254" s="203">
        <v>2</v>
      </c>
      <c r="H254" s="199"/>
      <c r="I254" s="30"/>
      <c r="J254" s="200"/>
      <c r="K254" s="29"/>
      <c r="L254" s="29"/>
      <c r="M254" s="29"/>
    </row>
    <row r="255" spans="1:13" ht="33">
      <c r="A255" s="95">
        <v>234</v>
      </c>
      <c r="B255" s="26"/>
      <c r="C255" s="30" t="s">
        <v>1271</v>
      </c>
      <c r="D255" s="30" t="s">
        <v>1272</v>
      </c>
      <c r="E255" s="126" t="s">
        <v>1273</v>
      </c>
      <c r="F255" s="75">
        <f t="shared" si="8"/>
        <v>30</v>
      </c>
      <c r="G255" s="203">
        <v>2</v>
      </c>
      <c r="H255" s="199"/>
      <c r="I255" s="30"/>
      <c r="J255" s="200"/>
      <c r="K255" s="29"/>
      <c r="L255" s="29"/>
      <c r="M255" s="29"/>
    </row>
    <row r="256" spans="1:13" ht="33">
      <c r="A256" s="95">
        <v>235</v>
      </c>
      <c r="B256" s="26"/>
      <c r="C256" s="30" t="s">
        <v>1274</v>
      </c>
      <c r="D256" s="30" t="s">
        <v>1275</v>
      </c>
      <c r="E256" s="126" t="s">
        <v>1276</v>
      </c>
      <c r="F256" s="75">
        <f t="shared" si="8"/>
        <v>15</v>
      </c>
      <c r="G256" s="203">
        <v>1</v>
      </c>
      <c r="H256" s="199"/>
      <c r="I256" s="30"/>
      <c r="J256" s="200"/>
      <c r="K256" s="29"/>
      <c r="L256" s="29"/>
      <c r="M256" s="29"/>
    </row>
    <row r="257" spans="1:13" ht="33">
      <c r="A257" s="95">
        <v>236</v>
      </c>
      <c r="B257" s="26"/>
      <c r="C257" s="30" t="s">
        <v>1277</v>
      </c>
      <c r="D257" s="30" t="s">
        <v>1278</v>
      </c>
      <c r="E257" s="126" t="s">
        <v>1279</v>
      </c>
      <c r="F257" s="75">
        <f t="shared" si="8"/>
        <v>30</v>
      </c>
      <c r="G257" s="203">
        <v>2</v>
      </c>
      <c r="H257" s="199"/>
      <c r="I257" s="30"/>
      <c r="J257" s="200"/>
      <c r="K257" s="29"/>
      <c r="L257" s="29"/>
      <c r="M257" s="29"/>
    </row>
    <row r="258" spans="1:13" ht="33">
      <c r="A258" s="95">
        <v>237</v>
      </c>
      <c r="B258" s="26"/>
      <c r="C258" s="30" t="s">
        <v>1281</v>
      </c>
      <c r="D258" s="30" t="s">
        <v>1282</v>
      </c>
      <c r="E258" s="126" t="s">
        <v>1283</v>
      </c>
      <c r="F258" s="75">
        <f t="shared" si="8"/>
        <v>15</v>
      </c>
      <c r="G258" s="203">
        <v>1</v>
      </c>
      <c r="H258" s="199"/>
      <c r="I258" s="30"/>
      <c r="J258" s="200"/>
      <c r="K258" s="29"/>
      <c r="L258" s="29"/>
      <c r="M258" s="29"/>
    </row>
    <row r="259" spans="1:13" ht="33">
      <c r="A259" s="95">
        <v>238</v>
      </c>
      <c r="B259" s="26"/>
      <c r="C259" s="30" t="s">
        <v>1284</v>
      </c>
      <c r="D259" s="30" t="s">
        <v>1285</v>
      </c>
      <c r="E259" s="126" t="s">
        <v>1286</v>
      </c>
      <c r="F259" s="75">
        <f t="shared" si="8"/>
        <v>15</v>
      </c>
      <c r="G259" s="203">
        <v>1</v>
      </c>
      <c r="H259" s="199"/>
      <c r="I259" s="30"/>
      <c r="J259" s="200"/>
      <c r="K259" s="29"/>
      <c r="L259" s="29"/>
      <c r="M259" s="29"/>
    </row>
    <row r="260" spans="1:13" ht="24" customHeight="1">
      <c r="A260" s="95">
        <v>239</v>
      </c>
      <c r="B260" s="26"/>
      <c r="C260" s="26" t="s">
        <v>991</v>
      </c>
      <c r="D260" s="26"/>
      <c r="E260" s="73" t="s">
        <v>998</v>
      </c>
      <c r="F260" s="75">
        <f>G260*15</f>
        <v>105</v>
      </c>
      <c r="G260" s="38">
        <v>7</v>
      </c>
      <c r="H260" s="121"/>
      <c r="I260" s="26"/>
      <c r="J260" s="29"/>
      <c r="K260" s="29"/>
      <c r="L260" s="37"/>
      <c r="M260" s="29"/>
    </row>
    <row r="261" spans="1:13">
      <c r="D261" s="1"/>
      <c r="E261" s="195"/>
      <c r="F261" s="201"/>
      <c r="H261" s="202"/>
      <c r="I261" s="1"/>
      <c r="J261"/>
      <c r="K261"/>
      <c r="L261" s="194"/>
      <c r="M261"/>
    </row>
    <row r="262" spans="1:13">
      <c r="A262" s="168"/>
      <c r="B262" s="168"/>
      <c r="D262" s="1"/>
      <c r="E262" s="1"/>
      <c r="J262" s="69"/>
      <c r="K262" s="69"/>
      <c r="L262" s="69"/>
      <c r="M262" s="1"/>
    </row>
    <row r="263" spans="1:13">
      <c r="A263" s="30"/>
      <c r="B263" s="30"/>
      <c r="D263" s="1"/>
      <c r="E263" s="1"/>
      <c r="J263" s="69"/>
      <c r="K263" s="69"/>
      <c r="L263" s="69"/>
      <c r="M263" s="1"/>
    </row>
    <row r="264" spans="1:13">
      <c r="A264" s="30"/>
      <c r="B264" s="30"/>
      <c r="D264" s="1"/>
      <c r="E264" s="1"/>
      <c r="F264" s="69">
        <f>SUM(F199:F263)</f>
        <v>1260</v>
      </c>
      <c r="G264" s="69">
        <f>SUM(G199:G263)</f>
        <v>84</v>
      </c>
      <c r="J264" s="69"/>
      <c r="K264" s="69"/>
      <c r="L264" s="69"/>
      <c r="M264" s="1"/>
    </row>
    <row r="265" spans="1:13" s="59" customFormat="1" ht="21.75" customHeight="1">
      <c r="A265" s="56"/>
      <c r="B265" s="56" t="s">
        <v>719</v>
      </c>
      <c r="C265" s="57"/>
      <c r="D265" s="58"/>
      <c r="E265" s="92" t="s">
        <v>313</v>
      </c>
      <c r="F265" s="76">
        <f>F5+F24+F32+F49+F63+F86+F115+F127+F144+F176+F197+F264</f>
        <v>4140</v>
      </c>
      <c r="G265" s="76">
        <f>G5+G24+G32+G49+G63+G86+G115+G127+G144+G176+G197+G264</f>
        <v>307</v>
      </c>
      <c r="H265" s="67">
        <f>SUM(I265:K265)</f>
        <v>1827000</v>
      </c>
      <c r="I265" s="67">
        <f>SUM(I3:I264)</f>
        <v>1110000</v>
      </c>
      <c r="J265" s="67">
        <f t="shared" ref="J265:L265" si="14">SUM(J3:J264)</f>
        <v>327000</v>
      </c>
      <c r="K265" s="67">
        <f t="shared" si="14"/>
        <v>390000</v>
      </c>
      <c r="L265" s="67">
        <f t="shared" si="14"/>
        <v>6915000</v>
      </c>
      <c r="M265" s="68">
        <f>L265-H265</f>
        <v>5088000</v>
      </c>
    </row>
  </sheetData>
  <mergeCells count="9">
    <mergeCell ref="M1:M2"/>
    <mergeCell ref="L1:L2"/>
    <mergeCell ref="H1:K1"/>
    <mergeCell ref="A1:A2"/>
    <mergeCell ref="B1:B2"/>
    <mergeCell ref="C1:C2"/>
    <mergeCell ref="D1:D2"/>
    <mergeCell ref="G1:G2"/>
    <mergeCell ref="F1:F2"/>
  </mergeCells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2"/>
  <sheetViews>
    <sheetView topLeftCell="A147" workbookViewId="0">
      <selection activeCell="E163" sqref="E163"/>
    </sheetView>
  </sheetViews>
  <sheetFormatPr defaultRowHeight="16.5"/>
  <cols>
    <col min="1" max="2" width="5.5" style="1" bestFit="1" customWidth="1"/>
    <col min="3" max="3" width="9.25" style="1" bestFit="1" customWidth="1"/>
    <col min="4" max="4" width="16" style="1" bestFit="1" customWidth="1"/>
    <col min="5" max="5" width="45.25" customWidth="1"/>
    <col min="6" max="6" width="9" style="1"/>
    <col min="7" max="7" width="18.25" style="1" customWidth="1"/>
    <col min="8" max="8" width="9" style="2"/>
    <col min="9" max="9" width="10.625" style="1" customWidth="1"/>
    <col min="10" max="10" width="11.875" bestFit="1" customWidth="1"/>
  </cols>
  <sheetData>
    <row r="1" spans="1:10" s="3" customFormat="1" ht="23.25" customHeight="1">
      <c r="A1" s="8" t="s">
        <v>0</v>
      </c>
      <c r="B1" s="8" t="s">
        <v>202</v>
      </c>
      <c r="C1" s="8" t="s">
        <v>2</v>
      </c>
      <c r="D1" s="8" t="s">
        <v>2</v>
      </c>
      <c r="E1" s="9" t="s">
        <v>4</v>
      </c>
      <c r="F1" s="8" t="s">
        <v>3</v>
      </c>
      <c r="G1" s="8" t="s">
        <v>5</v>
      </c>
      <c r="H1" s="71" t="s">
        <v>52</v>
      </c>
      <c r="I1" s="8" t="s">
        <v>1</v>
      </c>
      <c r="J1" s="8" t="s">
        <v>206</v>
      </c>
    </row>
    <row r="2" spans="1:10" s="4" customFormat="1" ht="33">
      <c r="A2" s="14">
        <v>1</v>
      </c>
      <c r="B2" s="14" t="s">
        <v>263</v>
      </c>
      <c r="C2" s="15" t="s">
        <v>84</v>
      </c>
      <c r="D2" s="15" t="s">
        <v>146</v>
      </c>
      <c r="E2" s="16" t="s">
        <v>7</v>
      </c>
      <c r="F2" s="14">
        <v>3</v>
      </c>
      <c r="G2" s="15" t="s">
        <v>8</v>
      </c>
      <c r="H2" s="33">
        <f>F2</f>
        <v>3</v>
      </c>
      <c r="I2" s="14" t="s">
        <v>6</v>
      </c>
      <c r="J2" s="17" t="s">
        <v>31</v>
      </c>
    </row>
    <row r="3" spans="1:10" s="4" customFormat="1" ht="33">
      <c r="A3" s="10">
        <v>2</v>
      </c>
      <c r="B3" s="14" t="s">
        <v>263</v>
      </c>
      <c r="C3" s="15" t="s">
        <v>85</v>
      </c>
      <c r="D3" s="15" t="s">
        <v>147</v>
      </c>
      <c r="E3" s="16" t="s">
        <v>9</v>
      </c>
      <c r="F3" s="14">
        <v>1</v>
      </c>
      <c r="G3" s="15" t="s">
        <v>8</v>
      </c>
      <c r="H3" s="33">
        <f t="shared" ref="H3:H34" si="0">H2+F3</f>
        <v>4</v>
      </c>
      <c r="I3" s="14" t="s">
        <v>6</v>
      </c>
      <c r="J3" s="17" t="s">
        <v>31</v>
      </c>
    </row>
    <row r="4" spans="1:10" s="4" customFormat="1" ht="33">
      <c r="A4" s="14">
        <v>3</v>
      </c>
      <c r="B4" s="14" t="s">
        <v>263</v>
      </c>
      <c r="C4" s="15" t="s">
        <v>86</v>
      </c>
      <c r="D4" s="15" t="s">
        <v>148</v>
      </c>
      <c r="E4" s="16" t="s">
        <v>10</v>
      </c>
      <c r="F4" s="14">
        <v>1</v>
      </c>
      <c r="G4" s="15" t="s">
        <v>8</v>
      </c>
      <c r="H4" s="33">
        <f t="shared" si="0"/>
        <v>5</v>
      </c>
      <c r="I4" s="14" t="s">
        <v>6</v>
      </c>
      <c r="J4" s="17" t="s">
        <v>31</v>
      </c>
    </row>
    <row r="5" spans="1:10" s="4" customFormat="1" ht="33">
      <c r="A5" s="10">
        <v>4</v>
      </c>
      <c r="B5" s="14" t="s">
        <v>263</v>
      </c>
      <c r="C5" s="15" t="s">
        <v>87</v>
      </c>
      <c r="D5" s="15" t="s">
        <v>149</v>
      </c>
      <c r="E5" s="16" t="s">
        <v>17</v>
      </c>
      <c r="F5" s="14">
        <v>2</v>
      </c>
      <c r="G5" s="15" t="s">
        <v>8</v>
      </c>
      <c r="H5" s="33">
        <f t="shared" si="0"/>
        <v>7</v>
      </c>
      <c r="I5" s="14" t="s">
        <v>6</v>
      </c>
      <c r="J5" s="17" t="s">
        <v>31</v>
      </c>
    </row>
    <row r="6" spans="1:10" s="4" customFormat="1" ht="33">
      <c r="A6" s="14">
        <v>5</v>
      </c>
      <c r="B6" s="14" t="s">
        <v>263</v>
      </c>
      <c r="C6" s="15" t="s">
        <v>88</v>
      </c>
      <c r="D6" s="15" t="s">
        <v>150</v>
      </c>
      <c r="E6" s="16" t="s">
        <v>16</v>
      </c>
      <c r="F6" s="14">
        <v>1</v>
      </c>
      <c r="G6" s="15" t="s">
        <v>8</v>
      </c>
      <c r="H6" s="33">
        <f t="shared" si="0"/>
        <v>8</v>
      </c>
      <c r="I6" s="14" t="s">
        <v>6</v>
      </c>
      <c r="J6" s="17" t="s">
        <v>31</v>
      </c>
    </row>
    <row r="7" spans="1:10" s="4" customFormat="1" ht="33">
      <c r="A7" s="10">
        <v>6</v>
      </c>
      <c r="B7" s="14" t="s">
        <v>263</v>
      </c>
      <c r="C7" s="15" t="s">
        <v>89</v>
      </c>
      <c r="D7" s="15" t="s">
        <v>151</v>
      </c>
      <c r="E7" s="16" t="s">
        <v>15</v>
      </c>
      <c r="F7" s="14">
        <v>1</v>
      </c>
      <c r="G7" s="15" t="s">
        <v>11</v>
      </c>
      <c r="H7" s="33">
        <f t="shared" si="0"/>
        <v>9</v>
      </c>
      <c r="I7" s="14" t="s">
        <v>6</v>
      </c>
      <c r="J7" s="17" t="s">
        <v>31</v>
      </c>
    </row>
    <row r="8" spans="1:10" s="4" customFormat="1" ht="33">
      <c r="A8" s="14">
        <v>7</v>
      </c>
      <c r="B8" s="14" t="s">
        <v>263</v>
      </c>
      <c r="C8" s="15" t="s">
        <v>90</v>
      </c>
      <c r="D8" s="15" t="s">
        <v>152</v>
      </c>
      <c r="E8" s="17" t="s">
        <v>14</v>
      </c>
      <c r="F8" s="14">
        <v>1</v>
      </c>
      <c r="G8" s="15" t="s">
        <v>11</v>
      </c>
      <c r="H8" s="33">
        <f t="shared" si="0"/>
        <v>10</v>
      </c>
      <c r="I8" s="14" t="s">
        <v>6</v>
      </c>
      <c r="J8" s="17" t="s">
        <v>31</v>
      </c>
    </row>
    <row r="9" spans="1:10" s="4" customFormat="1" ht="33">
      <c r="A9" s="10">
        <v>8</v>
      </c>
      <c r="B9" s="14" t="s">
        <v>263</v>
      </c>
      <c r="C9" s="15" t="s">
        <v>91</v>
      </c>
      <c r="D9" s="15" t="s">
        <v>153</v>
      </c>
      <c r="E9" s="16" t="s">
        <v>13</v>
      </c>
      <c r="F9" s="14">
        <v>1</v>
      </c>
      <c r="G9" s="15" t="s">
        <v>8</v>
      </c>
      <c r="H9" s="33">
        <f t="shared" si="0"/>
        <v>11</v>
      </c>
      <c r="I9" s="14" t="s">
        <v>6</v>
      </c>
      <c r="J9" s="17" t="s">
        <v>31</v>
      </c>
    </row>
    <row r="10" spans="1:10" s="4" customFormat="1" ht="33">
      <c r="A10" s="14">
        <v>9</v>
      </c>
      <c r="B10" s="14" t="s">
        <v>263</v>
      </c>
      <c r="C10" s="15" t="s">
        <v>92</v>
      </c>
      <c r="D10" s="15" t="s">
        <v>154</v>
      </c>
      <c r="E10" s="16" t="s">
        <v>266</v>
      </c>
      <c r="F10" s="14">
        <v>1</v>
      </c>
      <c r="G10" s="15" t="s">
        <v>8</v>
      </c>
      <c r="H10" s="33">
        <f t="shared" si="0"/>
        <v>12</v>
      </c>
      <c r="I10" s="14" t="s">
        <v>6</v>
      </c>
      <c r="J10" s="17" t="s">
        <v>31</v>
      </c>
    </row>
    <row r="11" spans="1:10" s="4" customFormat="1" ht="33">
      <c r="A11" s="10">
        <v>10</v>
      </c>
      <c r="B11" s="14" t="s">
        <v>263</v>
      </c>
      <c r="C11" s="15" t="s">
        <v>93</v>
      </c>
      <c r="D11" s="15" t="s">
        <v>155</v>
      </c>
      <c r="E11" s="16" t="s">
        <v>25</v>
      </c>
      <c r="F11" s="14">
        <v>1</v>
      </c>
      <c r="G11" s="15" t="s">
        <v>8</v>
      </c>
      <c r="H11" s="33">
        <f t="shared" si="0"/>
        <v>13</v>
      </c>
      <c r="I11" s="14" t="s">
        <v>6</v>
      </c>
      <c r="J11" s="17" t="s">
        <v>31</v>
      </c>
    </row>
    <row r="12" spans="1:10" s="4" customFormat="1" ht="33">
      <c r="A12" s="14">
        <v>11</v>
      </c>
      <c r="B12" s="14" t="s">
        <v>263</v>
      </c>
      <c r="C12" s="15" t="s">
        <v>94</v>
      </c>
      <c r="D12" s="15" t="s">
        <v>155</v>
      </c>
      <c r="E12" s="16" t="s">
        <v>24</v>
      </c>
      <c r="F12" s="14">
        <v>1</v>
      </c>
      <c r="G12" s="15" t="s">
        <v>8</v>
      </c>
      <c r="H12" s="33">
        <f t="shared" si="0"/>
        <v>14</v>
      </c>
      <c r="I12" s="14" t="s">
        <v>6</v>
      </c>
      <c r="J12" s="17" t="s">
        <v>31</v>
      </c>
    </row>
    <row r="13" spans="1:10" s="4" customFormat="1" ht="33">
      <c r="A13" s="10">
        <v>12</v>
      </c>
      <c r="B13" s="14" t="s">
        <v>263</v>
      </c>
      <c r="C13" s="15" t="s">
        <v>95</v>
      </c>
      <c r="D13" s="15" t="s">
        <v>156</v>
      </c>
      <c r="E13" s="17" t="s">
        <v>23</v>
      </c>
      <c r="F13" s="14">
        <v>1</v>
      </c>
      <c r="G13" s="15" t="s">
        <v>8</v>
      </c>
      <c r="H13" s="33">
        <f t="shared" si="0"/>
        <v>15</v>
      </c>
      <c r="I13" s="14" t="s">
        <v>6</v>
      </c>
      <c r="J13" s="17" t="s">
        <v>31</v>
      </c>
    </row>
    <row r="14" spans="1:10" s="4" customFormat="1" ht="33">
      <c r="A14" s="14">
        <v>13</v>
      </c>
      <c r="B14" s="14" t="s">
        <v>263</v>
      </c>
      <c r="C14" s="15" t="s">
        <v>96</v>
      </c>
      <c r="D14" s="15" t="s">
        <v>157</v>
      </c>
      <c r="E14" s="17" t="s">
        <v>22</v>
      </c>
      <c r="F14" s="14">
        <v>3</v>
      </c>
      <c r="G14" s="15" t="s">
        <v>8</v>
      </c>
      <c r="H14" s="33">
        <f t="shared" si="0"/>
        <v>18</v>
      </c>
      <c r="I14" s="14" t="s">
        <v>6</v>
      </c>
      <c r="J14" s="17" t="s">
        <v>31</v>
      </c>
    </row>
    <row r="15" spans="1:10" s="4" customFormat="1" ht="33">
      <c r="A15" s="10">
        <v>14</v>
      </c>
      <c r="B15" s="14" t="s">
        <v>263</v>
      </c>
      <c r="C15" s="15" t="s">
        <v>97</v>
      </c>
      <c r="D15" s="15" t="s">
        <v>158</v>
      </c>
      <c r="E15" s="17" t="s">
        <v>21</v>
      </c>
      <c r="F15" s="14">
        <v>1</v>
      </c>
      <c r="G15" s="15" t="s">
        <v>8</v>
      </c>
      <c r="H15" s="33">
        <f t="shared" si="0"/>
        <v>19</v>
      </c>
      <c r="I15" s="14" t="s">
        <v>6</v>
      </c>
      <c r="J15" s="17" t="s">
        <v>31</v>
      </c>
    </row>
    <row r="16" spans="1:10" s="4" customFormat="1" ht="33">
      <c r="A16" s="14">
        <v>15</v>
      </c>
      <c r="B16" s="14" t="s">
        <v>263</v>
      </c>
      <c r="C16" s="15" t="s">
        <v>98</v>
      </c>
      <c r="D16" s="15" t="s">
        <v>159</v>
      </c>
      <c r="E16" s="17" t="s">
        <v>20</v>
      </c>
      <c r="F16" s="14">
        <v>1</v>
      </c>
      <c r="G16" s="15" t="s">
        <v>8</v>
      </c>
      <c r="H16" s="33">
        <f t="shared" si="0"/>
        <v>20</v>
      </c>
      <c r="I16" s="14" t="s">
        <v>6</v>
      </c>
      <c r="J16" s="17" t="s">
        <v>31</v>
      </c>
    </row>
    <row r="17" spans="1:10" s="4" customFormat="1" ht="33">
      <c r="A17" s="10">
        <v>16</v>
      </c>
      <c r="B17" s="14" t="s">
        <v>263</v>
      </c>
      <c r="C17" s="15" t="s">
        <v>99</v>
      </c>
      <c r="D17" s="15" t="s">
        <v>160</v>
      </c>
      <c r="E17" s="17" t="s">
        <v>19</v>
      </c>
      <c r="F17" s="14">
        <v>2</v>
      </c>
      <c r="G17" s="15" t="s">
        <v>8</v>
      </c>
      <c r="H17" s="33">
        <f t="shared" si="0"/>
        <v>22</v>
      </c>
      <c r="I17" s="14" t="s">
        <v>6</v>
      </c>
      <c r="J17" s="17" t="s">
        <v>31</v>
      </c>
    </row>
    <row r="18" spans="1:10" s="4" customFormat="1" ht="33">
      <c r="A18" s="14">
        <v>17</v>
      </c>
      <c r="B18" s="14" t="s">
        <v>263</v>
      </c>
      <c r="C18" s="15" t="s">
        <v>100</v>
      </c>
      <c r="D18" s="15" t="s">
        <v>161</v>
      </c>
      <c r="E18" s="16" t="s">
        <v>18</v>
      </c>
      <c r="F18" s="14">
        <v>1</v>
      </c>
      <c r="G18" s="15" t="s">
        <v>8</v>
      </c>
      <c r="H18" s="33">
        <f t="shared" si="0"/>
        <v>23</v>
      </c>
      <c r="I18" s="14" t="s">
        <v>6</v>
      </c>
      <c r="J18" s="17" t="s">
        <v>31</v>
      </c>
    </row>
    <row r="19" spans="1:10" s="6" customFormat="1" ht="33">
      <c r="A19" s="10">
        <v>18</v>
      </c>
      <c r="B19" s="14" t="s">
        <v>263</v>
      </c>
      <c r="C19" s="11" t="s">
        <v>257</v>
      </c>
      <c r="D19" s="11" t="s">
        <v>258</v>
      </c>
      <c r="E19" s="12" t="s">
        <v>259</v>
      </c>
      <c r="F19" s="10">
        <v>1</v>
      </c>
      <c r="G19" s="11" t="s">
        <v>8</v>
      </c>
      <c r="H19" s="33">
        <f t="shared" si="0"/>
        <v>24</v>
      </c>
      <c r="I19" s="10" t="s">
        <v>261</v>
      </c>
      <c r="J19" s="12" t="s">
        <v>31</v>
      </c>
    </row>
    <row r="20" spans="1:10" s="5" customFormat="1" ht="33">
      <c r="A20" s="18">
        <v>19</v>
      </c>
      <c r="B20" s="18" t="s">
        <v>263</v>
      </c>
      <c r="C20" s="19" t="s">
        <v>101</v>
      </c>
      <c r="D20" s="19" t="s">
        <v>162</v>
      </c>
      <c r="E20" s="20" t="s">
        <v>26</v>
      </c>
      <c r="F20" s="18">
        <v>1</v>
      </c>
      <c r="G20" s="19" t="s">
        <v>8</v>
      </c>
      <c r="H20" s="35">
        <f t="shared" si="0"/>
        <v>25</v>
      </c>
      <c r="I20" s="18" t="s">
        <v>6</v>
      </c>
      <c r="J20" s="20" t="s">
        <v>210</v>
      </c>
    </row>
    <row r="21" spans="1:10" s="5" customFormat="1" ht="33">
      <c r="A21" s="22">
        <v>20</v>
      </c>
      <c r="B21" s="18" t="s">
        <v>263</v>
      </c>
      <c r="C21" s="19" t="s">
        <v>102</v>
      </c>
      <c r="D21" s="19" t="s">
        <v>163</v>
      </c>
      <c r="E21" s="20" t="s">
        <v>27</v>
      </c>
      <c r="F21" s="18">
        <v>1</v>
      </c>
      <c r="G21" s="19" t="s">
        <v>8</v>
      </c>
      <c r="H21" s="35">
        <f t="shared" si="0"/>
        <v>26</v>
      </c>
      <c r="I21" s="18" t="s">
        <v>6</v>
      </c>
      <c r="J21" s="20" t="s">
        <v>210</v>
      </c>
    </row>
    <row r="22" spans="1:10" s="5" customFormat="1" ht="33">
      <c r="A22" s="18">
        <v>21</v>
      </c>
      <c r="B22" s="18" t="s">
        <v>263</v>
      </c>
      <c r="C22" s="19" t="s">
        <v>103</v>
      </c>
      <c r="D22" s="19" t="s">
        <v>164</v>
      </c>
      <c r="E22" s="20" t="s">
        <v>28</v>
      </c>
      <c r="F22" s="18">
        <v>2</v>
      </c>
      <c r="G22" s="19" t="s">
        <v>8</v>
      </c>
      <c r="H22" s="35">
        <f t="shared" si="0"/>
        <v>28</v>
      </c>
      <c r="I22" s="18" t="s">
        <v>6</v>
      </c>
      <c r="J22" s="20" t="s">
        <v>210</v>
      </c>
    </row>
    <row r="23" spans="1:10" s="4" customFormat="1" ht="33">
      <c r="A23" s="10">
        <v>22</v>
      </c>
      <c r="B23" s="14" t="s">
        <v>203</v>
      </c>
      <c r="C23" s="15" t="s">
        <v>104</v>
      </c>
      <c r="D23" s="15" t="s">
        <v>165</v>
      </c>
      <c r="E23" s="17" t="s">
        <v>32</v>
      </c>
      <c r="F23" s="14">
        <v>1</v>
      </c>
      <c r="G23" s="15" t="s">
        <v>8</v>
      </c>
      <c r="H23" s="33">
        <f t="shared" si="0"/>
        <v>29</v>
      </c>
      <c r="I23" s="14" t="s">
        <v>31</v>
      </c>
      <c r="J23" s="17" t="s">
        <v>218</v>
      </c>
    </row>
    <row r="24" spans="1:10" s="4" customFormat="1" ht="33">
      <c r="A24" s="14">
        <v>23</v>
      </c>
      <c r="B24" s="14" t="s">
        <v>203</v>
      </c>
      <c r="C24" s="15" t="s">
        <v>105</v>
      </c>
      <c r="D24" s="15" t="s">
        <v>166</v>
      </c>
      <c r="E24" s="16" t="s">
        <v>33</v>
      </c>
      <c r="F24" s="14">
        <v>1</v>
      </c>
      <c r="G24" s="15" t="s">
        <v>8</v>
      </c>
      <c r="H24" s="33">
        <f t="shared" si="0"/>
        <v>30</v>
      </c>
      <c r="I24" s="14" t="s">
        <v>31</v>
      </c>
      <c r="J24" s="17" t="s">
        <v>218</v>
      </c>
    </row>
    <row r="25" spans="1:10" s="4" customFormat="1" ht="33">
      <c r="A25" s="10">
        <v>24</v>
      </c>
      <c r="B25" s="14" t="s">
        <v>1084</v>
      </c>
      <c r="C25" s="15" t="s">
        <v>106</v>
      </c>
      <c r="D25" s="15" t="s">
        <v>167</v>
      </c>
      <c r="E25" s="16" t="s">
        <v>34</v>
      </c>
      <c r="F25" s="14">
        <v>1</v>
      </c>
      <c r="G25" s="15" t="s">
        <v>8</v>
      </c>
      <c r="H25" s="33">
        <f t="shared" si="0"/>
        <v>31</v>
      </c>
      <c r="I25" s="14" t="s">
        <v>31</v>
      </c>
      <c r="J25" s="17" t="s">
        <v>218</v>
      </c>
    </row>
    <row r="26" spans="1:10" s="4" customFormat="1" ht="33">
      <c r="A26" s="14">
        <v>25</v>
      </c>
      <c r="B26" s="14" t="s">
        <v>1084</v>
      </c>
      <c r="C26" s="15" t="s">
        <v>107</v>
      </c>
      <c r="D26" s="15" t="s">
        <v>168</v>
      </c>
      <c r="E26" s="16" t="s">
        <v>35</v>
      </c>
      <c r="F26" s="14">
        <v>3</v>
      </c>
      <c r="G26" s="15" t="s">
        <v>8</v>
      </c>
      <c r="H26" s="33">
        <f t="shared" si="0"/>
        <v>34</v>
      </c>
      <c r="I26" s="14" t="s">
        <v>31</v>
      </c>
      <c r="J26" s="17" t="s">
        <v>218</v>
      </c>
    </row>
    <row r="27" spans="1:10" s="4" customFormat="1" ht="33">
      <c r="A27" s="10">
        <v>26</v>
      </c>
      <c r="B27" s="14" t="s">
        <v>1084</v>
      </c>
      <c r="C27" s="15" t="s">
        <v>108</v>
      </c>
      <c r="D27" s="15" t="s">
        <v>169</v>
      </c>
      <c r="E27" s="16" t="s">
        <v>36</v>
      </c>
      <c r="F27" s="14">
        <v>2</v>
      </c>
      <c r="G27" s="15" t="s">
        <v>8</v>
      </c>
      <c r="H27" s="33">
        <f t="shared" si="0"/>
        <v>36</v>
      </c>
      <c r="I27" s="14" t="s">
        <v>31</v>
      </c>
      <c r="J27" s="17" t="s">
        <v>218</v>
      </c>
    </row>
    <row r="28" spans="1:10" s="4" customFormat="1" ht="33">
      <c r="A28" s="14">
        <v>27</v>
      </c>
      <c r="B28" s="14" t="s">
        <v>1084</v>
      </c>
      <c r="C28" s="15" t="s">
        <v>109</v>
      </c>
      <c r="D28" s="15" t="s">
        <v>170</v>
      </c>
      <c r="E28" s="16" t="s">
        <v>37</v>
      </c>
      <c r="F28" s="14">
        <v>2</v>
      </c>
      <c r="G28" s="15" t="s">
        <v>8</v>
      </c>
      <c r="H28" s="33">
        <f t="shared" si="0"/>
        <v>38</v>
      </c>
      <c r="I28" s="14" t="s">
        <v>31</v>
      </c>
      <c r="J28" s="17" t="s">
        <v>218</v>
      </c>
    </row>
    <row r="29" spans="1:10" s="4" customFormat="1" ht="33">
      <c r="A29" s="10">
        <v>28</v>
      </c>
      <c r="B29" s="14" t="s">
        <v>1084</v>
      </c>
      <c r="C29" s="15" t="s">
        <v>110</v>
      </c>
      <c r="D29" s="15" t="s">
        <v>171</v>
      </c>
      <c r="E29" s="16" t="s">
        <v>39</v>
      </c>
      <c r="F29" s="14">
        <v>2</v>
      </c>
      <c r="G29" s="15" t="s">
        <v>8</v>
      </c>
      <c r="H29" s="33">
        <f t="shared" si="0"/>
        <v>40</v>
      </c>
      <c r="I29" s="14" t="s">
        <v>31</v>
      </c>
      <c r="J29" s="17" t="s">
        <v>218</v>
      </c>
    </row>
    <row r="30" spans="1:10" s="4" customFormat="1" ht="33">
      <c r="A30" s="14">
        <v>29</v>
      </c>
      <c r="B30" s="14" t="s">
        <v>1084</v>
      </c>
      <c r="C30" s="15" t="s">
        <v>111</v>
      </c>
      <c r="D30" s="15" t="s">
        <v>172</v>
      </c>
      <c r="E30" s="16" t="s">
        <v>40</v>
      </c>
      <c r="F30" s="14">
        <v>1</v>
      </c>
      <c r="G30" s="15" t="s">
        <v>8</v>
      </c>
      <c r="H30" s="33">
        <f t="shared" si="0"/>
        <v>41</v>
      </c>
      <c r="I30" s="14" t="s">
        <v>31</v>
      </c>
      <c r="J30" s="17" t="s">
        <v>218</v>
      </c>
    </row>
    <row r="31" spans="1:10" s="4" customFormat="1" ht="33">
      <c r="A31" s="10">
        <v>30</v>
      </c>
      <c r="B31" s="14" t="s">
        <v>1084</v>
      </c>
      <c r="C31" s="15" t="s">
        <v>112</v>
      </c>
      <c r="D31" s="15" t="s">
        <v>173</v>
      </c>
      <c r="E31" s="16" t="s">
        <v>41</v>
      </c>
      <c r="F31" s="14">
        <v>1</v>
      </c>
      <c r="G31" s="15" t="s">
        <v>8</v>
      </c>
      <c r="H31" s="33">
        <f t="shared" si="0"/>
        <v>42</v>
      </c>
      <c r="I31" s="14" t="s">
        <v>31</v>
      </c>
      <c r="J31" s="17" t="s">
        <v>218</v>
      </c>
    </row>
    <row r="32" spans="1:10" s="4" customFormat="1" ht="33">
      <c r="A32" s="14">
        <v>31</v>
      </c>
      <c r="B32" s="14" t="s">
        <v>1084</v>
      </c>
      <c r="C32" s="15" t="s">
        <v>113</v>
      </c>
      <c r="D32" s="15" t="s">
        <v>174</v>
      </c>
      <c r="E32" s="16" t="s">
        <v>42</v>
      </c>
      <c r="F32" s="14">
        <v>1</v>
      </c>
      <c r="G32" s="15" t="s">
        <v>8</v>
      </c>
      <c r="H32" s="33">
        <f t="shared" si="0"/>
        <v>43</v>
      </c>
      <c r="I32" s="14" t="s">
        <v>31</v>
      </c>
      <c r="J32" s="17" t="s">
        <v>218</v>
      </c>
    </row>
    <row r="33" spans="1:10" s="4" customFormat="1" ht="33">
      <c r="A33" s="10">
        <v>32</v>
      </c>
      <c r="B33" s="14" t="s">
        <v>1084</v>
      </c>
      <c r="C33" s="15" t="s">
        <v>114</v>
      </c>
      <c r="D33" s="15" t="s">
        <v>167</v>
      </c>
      <c r="E33" s="16" t="s">
        <v>43</v>
      </c>
      <c r="F33" s="14">
        <v>1</v>
      </c>
      <c r="G33" s="15" t="s">
        <v>8</v>
      </c>
      <c r="H33" s="33">
        <f t="shared" si="0"/>
        <v>44</v>
      </c>
      <c r="I33" s="14" t="s">
        <v>31</v>
      </c>
      <c r="J33" s="17" t="s">
        <v>218</v>
      </c>
    </row>
    <row r="34" spans="1:10" s="4" customFormat="1" ht="33">
      <c r="A34" s="14">
        <v>33</v>
      </c>
      <c r="B34" s="14" t="s">
        <v>1084</v>
      </c>
      <c r="C34" s="15" t="s">
        <v>115</v>
      </c>
      <c r="D34" s="15" t="s">
        <v>168</v>
      </c>
      <c r="E34" s="16" t="s">
        <v>44</v>
      </c>
      <c r="F34" s="14">
        <v>1</v>
      </c>
      <c r="G34" s="15" t="s">
        <v>8</v>
      </c>
      <c r="H34" s="33">
        <f t="shared" si="0"/>
        <v>45</v>
      </c>
      <c r="I34" s="14" t="s">
        <v>31</v>
      </c>
      <c r="J34" s="17" t="s">
        <v>218</v>
      </c>
    </row>
    <row r="35" spans="1:10" s="4" customFormat="1" ht="33">
      <c r="A35" s="10">
        <v>34</v>
      </c>
      <c r="B35" s="14" t="s">
        <v>1084</v>
      </c>
      <c r="C35" s="15" t="s">
        <v>116</v>
      </c>
      <c r="D35" s="15" t="s">
        <v>175</v>
      </c>
      <c r="E35" s="16" t="s">
        <v>45</v>
      </c>
      <c r="F35" s="14">
        <v>1</v>
      </c>
      <c r="G35" s="15" t="s">
        <v>8</v>
      </c>
      <c r="H35" s="33">
        <f t="shared" ref="H35:H66" si="1">H34+F35</f>
        <v>46</v>
      </c>
      <c r="I35" s="14" t="s">
        <v>31</v>
      </c>
      <c r="J35" s="17" t="s">
        <v>218</v>
      </c>
    </row>
    <row r="36" spans="1:10" s="6" customFormat="1" ht="33">
      <c r="A36" s="14">
        <v>35</v>
      </c>
      <c r="B36" s="14" t="s">
        <v>1084</v>
      </c>
      <c r="C36" s="11" t="s">
        <v>249</v>
      </c>
      <c r="D36" s="11" t="s">
        <v>250</v>
      </c>
      <c r="E36" s="13" t="s">
        <v>251</v>
      </c>
      <c r="F36" s="10">
        <v>2</v>
      </c>
      <c r="G36" s="11" t="s">
        <v>51</v>
      </c>
      <c r="H36" s="33">
        <f t="shared" si="1"/>
        <v>48</v>
      </c>
      <c r="I36" s="10" t="s">
        <v>30</v>
      </c>
      <c r="J36" s="12" t="s">
        <v>218</v>
      </c>
    </row>
    <row r="37" spans="1:10" s="5" customFormat="1" ht="33">
      <c r="A37" s="22">
        <v>36</v>
      </c>
      <c r="B37" s="18" t="s">
        <v>1084</v>
      </c>
      <c r="C37" s="19" t="s">
        <v>117</v>
      </c>
      <c r="D37" s="19" t="s">
        <v>176</v>
      </c>
      <c r="E37" s="21" t="s">
        <v>46</v>
      </c>
      <c r="F37" s="18">
        <v>1</v>
      </c>
      <c r="G37" s="19" t="s">
        <v>8</v>
      </c>
      <c r="H37" s="35">
        <f t="shared" si="1"/>
        <v>49</v>
      </c>
      <c r="I37" s="18" t="s">
        <v>30</v>
      </c>
      <c r="J37" s="20" t="s">
        <v>992</v>
      </c>
    </row>
    <row r="38" spans="1:10" s="5" customFormat="1" ht="33">
      <c r="A38" s="18">
        <v>37</v>
      </c>
      <c r="B38" s="18" t="s">
        <v>1084</v>
      </c>
      <c r="C38" s="19" t="s">
        <v>118</v>
      </c>
      <c r="D38" s="19" t="s">
        <v>177</v>
      </c>
      <c r="E38" s="21" t="s">
        <v>50</v>
      </c>
      <c r="F38" s="18">
        <v>1</v>
      </c>
      <c r="G38" s="19" t="s">
        <v>38</v>
      </c>
      <c r="H38" s="35">
        <f t="shared" si="1"/>
        <v>50</v>
      </c>
      <c r="I38" s="18" t="s">
        <v>30</v>
      </c>
      <c r="J38" s="20" t="s">
        <v>992</v>
      </c>
    </row>
    <row r="39" spans="1:10" s="5" customFormat="1" ht="33">
      <c r="A39" s="22">
        <v>38</v>
      </c>
      <c r="B39" s="18" t="s">
        <v>1084</v>
      </c>
      <c r="C39" s="19" t="s">
        <v>119</v>
      </c>
      <c r="D39" s="19" t="s">
        <v>178</v>
      </c>
      <c r="E39" s="21" t="s">
        <v>49</v>
      </c>
      <c r="F39" s="18">
        <v>1</v>
      </c>
      <c r="G39" s="19" t="s">
        <v>8</v>
      </c>
      <c r="H39" s="35">
        <f t="shared" si="1"/>
        <v>51</v>
      </c>
      <c r="I39" s="18" t="s">
        <v>30</v>
      </c>
      <c r="J39" s="20" t="s">
        <v>992</v>
      </c>
    </row>
    <row r="40" spans="1:10" s="5" customFormat="1" ht="33">
      <c r="A40" s="18">
        <v>39</v>
      </c>
      <c r="B40" s="18" t="s">
        <v>1084</v>
      </c>
      <c r="C40" s="19" t="s">
        <v>120</v>
      </c>
      <c r="D40" s="19" t="s">
        <v>179</v>
      </c>
      <c r="E40" s="21" t="s">
        <v>48</v>
      </c>
      <c r="F40" s="18">
        <v>1</v>
      </c>
      <c r="G40" s="19" t="s">
        <v>8</v>
      </c>
      <c r="H40" s="35">
        <f t="shared" si="1"/>
        <v>52</v>
      </c>
      <c r="I40" s="18" t="s">
        <v>30</v>
      </c>
      <c r="J40" s="20" t="s">
        <v>992</v>
      </c>
    </row>
    <row r="41" spans="1:10" s="5" customFormat="1" ht="33">
      <c r="A41" s="22">
        <v>40</v>
      </c>
      <c r="B41" s="18" t="s">
        <v>1084</v>
      </c>
      <c r="C41" s="19" t="s">
        <v>121</v>
      </c>
      <c r="D41" s="19" t="s">
        <v>180</v>
      </c>
      <c r="E41" s="20" t="s">
        <v>47</v>
      </c>
      <c r="F41" s="18">
        <v>1</v>
      </c>
      <c r="G41" s="19" t="s">
        <v>8</v>
      </c>
      <c r="H41" s="35">
        <f t="shared" si="1"/>
        <v>53</v>
      </c>
      <c r="I41" s="18" t="s">
        <v>30</v>
      </c>
      <c r="J41" s="20" t="s">
        <v>992</v>
      </c>
    </row>
    <row r="42" spans="1:10" s="5" customFormat="1" ht="33">
      <c r="A42" s="18">
        <v>41</v>
      </c>
      <c r="B42" s="18" t="s">
        <v>204</v>
      </c>
      <c r="C42" s="19" t="s">
        <v>122</v>
      </c>
      <c r="D42" s="19" t="s">
        <v>181</v>
      </c>
      <c r="E42" s="21" t="s">
        <v>56</v>
      </c>
      <c r="F42" s="18">
        <v>2</v>
      </c>
      <c r="G42" s="19" t="s">
        <v>8</v>
      </c>
      <c r="H42" s="35">
        <f t="shared" si="1"/>
        <v>55</v>
      </c>
      <c r="I42" s="18" t="s">
        <v>54</v>
      </c>
      <c r="J42" s="20" t="s">
        <v>992</v>
      </c>
    </row>
    <row r="43" spans="1:10" s="5" customFormat="1" ht="33">
      <c r="A43" s="22">
        <v>42</v>
      </c>
      <c r="B43" s="18" t="s">
        <v>204</v>
      </c>
      <c r="C43" s="19" t="s">
        <v>123</v>
      </c>
      <c r="D43" s="19" t="s">
        <v>182</v>
      </c>
      <c r="E43" s="21" t="s">
        <v>57</v>
      </c>
      <c r="F43" s="18">
        <v>1</v>
      </c>
      <c r="G43" s="19" t="s">
        <v>8</v>
      </c>
      <c r="H43" s="35">
        <f t="shared" si="1"/>
        <v>56</v>
      </c>
      <c r="I43" s="18" t="s">
        <v>54</v>
      </c>
      <c r="J43" s="20" t="s">
        <v>992</v>
      </c>
    </row>
    <row r="44" spans="1:10" s="5" customFormat="1" ht="33">
      <c r="A44" s="18">
        <v>43</v>
      </c>
      <c r="B44" s="18" t="s">
        <v>204</v>
      </c>
      <c r="C44" s="19" t="s">
        <v>124</v>
      </c>
      <c r="D44" s="19" t="s">
        <v>182</v>
      </c>
      <c r="E44" s="21" t="s">
        <v>58</v>
      </c>
      <c r="F44" s="18">
        <v>1</v>
      </c>
      <c r="G44" s="19" t="s">
        <v>8</v>
      </c>
      <c r="H44" s="35">
        <f t="shared" si="1"/>
        <v>57</v>
      </c>
      <c r="I44" s="18" t="s">
        <v>54</v>
      </c>
      <c r="J44" s="20" t="s">
        <v>992</v>
      </c>
    </row>
    <row r="45" spans="1:10" s="5" customFormat="1" ht="33">
      <c r="A45" s="22">
        <v>44</v>
      </c>
      <c r="B45" s="18" t="s">
        <v>204</v>
      </c>
      <c r="C45" s="19" t="s">
        <v>125</v>
      </c>
      <c r="D45" s="19" t="s">
        <v>183</v>
      </c>
      <c r="E45" s="21" t="s">
        <v>59</v>
      </c>
      <c r="F45" s="18">
        <v>1</v>
      </c>
      <c r="G45" s="19" t="s">
        <v>8</v>
      </c>
      <c r="H45" s="35">
        <f t="shared" si="1"/>
        <v>58</v>
      </c>
      <c r="I45" s="18" t="s">
        <v>54</v>
      </c>
      <c r="J45" s="20" t="s">
        <v>992</v>
      </c>
    </row>
    <row r="46" spans="1:10" s="4" customFormat="1" ht="33">
      <c r="A46" s="14">
        <v>45</v>
      </c>
      <c r="B46" s="14" t="s">
        <v>204</v>
      </c>
      <c r="C46" s="15" t="s">
        <v>126</v>
      </c>
      <c r="D46" s="15" t="s">
        <v>184</v>
      </c>
      <c r="E46" s="16" t="s">
        <v>60</v>
      </c>
      <c r="F46" s="14">
        <v>1</v>
      </c>
      <c r="G46" s="15" t="s">
        <v>55</v>
      </c>
      <c r="H46" s="33">
        <f t="shared" si="1"/>
        <v>59</v>
      </c>
      <c r="I46" s="14" t="s">
        <v>54</v>
      </c>
      <c r="J46" s="17" t="s">
        <v>993</v>
      </c>
    </row>
    <row r="47" spans="1:10" s="4" customFormat="1" ht="33">
      <c r="A47" s="10">
        <v>46</v>
      </c>
      <c r="B47" s="14" t="s">
        <v>204</v>
      </c>
      <c r="C47" s="15" t="s">
        <v>127</v>
      </c>
      <c r="D47" s="15" t="s">
        <v>185</v>
      </c>
      <c r="E47" s="16" t="s">
        <v>64</v>
      </c>
      <c r="F47" s="14">
        <v>2</v>
      </c>
      <c r="G47" s="15" t="s">
        <v>8</v>
      </c>
      <c r="H47" s="33">
        <f t="shared" si="1"/>
        <v>61</v>
      </c>
      <c r="I47" s="14" t="s">
        <v>53</v>
      </c>
      <c r="J47" s="17" t="s">
        <v>993</v>
      </c>
    </row>
    <row r="48" spans="1:10" s="4" customFormat="1" ht="33">
      <c r="A48" s="14">
        <v>47</v>
      </c>
      <c r="B48" s="14" t="s">
        <v>204</v>
      </c>
      <c r="C48" s="15" t="s">
        <v>128</v>
      </c>
      <c r="D48" s="15" t="s">
        <v>186</v>
      </c>
      <c r="E48" s="16" t="s">
        <v>65</v>
      </c>
      <c r="F48" s="14">
        <v>1</v>
      </c>
      <c r="G48" s="15" t="s">
        <v>8</v>
      </c>
      <c r="H48" s="33">
        <f t="shared" si="1"/>
        <v>62</v>
      </c>
      <c r="I48" s="14" t="s">
        <v>53</v>
      </c>
      <c r="J48" s="17" t="s">
        <v>993</v>
      </c>
    </row>
    <row r="49" spans="1:10" s="4" customFormat="1" ht="33">
      <c r="A49" s="10">
        <v>48</v>
      </c>
      <c r="B49" s="14" t="s">
        <v>204</v>
      </c>
      <c r="C49" s="15" t="s">
        <v>129</v>
      </c>
      <c r="D49" s="15" t="s">
        <v>187</v>
      </c>
      <c r="E49" s="16" t="s">
        <v>66</v>
      </c>
      <c r="F49" s="14">
        <v>1</v>
      </c>
      <c r="G49" s="15" t="s">
        <v>51</v>
      </c>
      <c r="H49" s="33">
        <f t="shared" si="1"/>
        <v>63</v>
      </c>
      <c r="I49" s="14" t="s">
        <v>53</v>
      </c>
      <c r="J49" s="17" t="s">
        <v>993</v>
      </c>
    </row>
    <row r="50" spans="1:10" s="4" customFormat="1" ht="33">
      <c r="A50" s="14">
        <v>49</v>
      </c>
      <c r="B50" s="14" t="s">
        <v>204</v>
      </c>
      <c r="C50" s="15" t="s">
        <v>130</v>
      </c>
      <c r="D50" s="15" t="s">
        <v>188</v>
      </c>
      <c r="E50" s="16" t="s">
        <v>67</v>
      </c>
      <c r="F50" s="14">
        <v>2</v>
      </c>
      <c r="G50" s="15" t="s">
        <v>8</v>
      </c>
      <c r="H50" s="33">
        <f t="shared" si="1"/>
        <v>65</v>
      </c>
      <c r="I50" s="14" t="s">
        <v>53</v>
      </c>
      <c r="J50" s="17" t="s">
        <v>993</v>
      </c>
    </row>
    <row r="51" spans="1:10" s="4" customFormat="1" ht="33">
      <c r="A51" s="10">
        <v>50</v>
      </c>
      <c r="B51" s="14" t="s">
        <v>204</v>
      </c>
      <c r="C51" s="15" t="s">
        <v>131</v>
      </c>
      <c r="D51" s="15" t="s">
        <v>189</v>
      </c>
      <c r="E51" s="16" t="s">
        <v>68</v>
      </c>
      <c r="F51" s="14">
        <v>1</v>
      </c>
      <c r="G51" s="15" t="s">
        <v>61</v>
      </c>
      <c r="H51" s="33">
        <f t="shared" si="1"/>
        <v>66</v>
      </c>
      <c r="I51" s="14" t="s">
        <v>53</v>
      </c>
      <c r="J51" s="17" t="s">
        <v>993</v>
      </c>
    </row>
    <row r="52" spans="1:10" s="4" customFormat="1" ht="33">
      <c r="A52" s="14">
        <v>51</v>
      </c>
      <c r="B52" s="14" t="s">
        <v>204</v>
      </c>
      <c r="C52" s="15" t="s">
        <v>132</v>
      </c>
      <c r="D52" s="15" t="s">
        <v>190</v>
      </c>
      <c r="E52" s="16" t="s">
        <v>69</v>
      </c>
      <c r="F52" s="14">
        <v>1</v>
      </c>
      <c r="G52" s="15" t="s">
        <v>8</v>
      </c>
      <c r="H52" s="33">
        <f t="shared" si="1"/>
        <v>67</v>
      </c>
      <c r="I52" s="14" t="s">
        <v>53</v>
      </c>
      <c r="J52" s="17" t="s">
        <v>993</v>
      </c>
    </row>
    <row r="53" spans="1:10" s="6" customFormat="1" ht="33">
      <c r="A53" s="10">
        <v>52</v>
      </c>
      <c r="B53" s="14" t="s">
        <v>204</v>
      </c>
      <c r="C53" s="11" t="s">
        <v>208</v>
      </c>
      <c r="D53" s="11" t="s">
        <v>209</v>
      </c>
      <c r="E53" s="79" t="s">
        <v>207</v>
      </c>
      <c r="F53" s="10">
        <v>1</v>
      </c>
      <c r="G53" s="11" t="s">
        <v>8</v>
      </c>
      <c r="H53" s="33">
        <f t="shared" si="1"/>
        <v>68</v>
      </c>
      <c r="I53" s="10" t="s">
        <v>53</v>
      </c>
      <c r="J53" s="17" t="s">
        <v>993</v>
      </c>
    </row>
    <row r="54" spans="1:10" s="4" customFormat="1" ht="33">
      <c r="A54" s="14">
        <v>53</v>
      </c>
      <c r="B54" s="14" t="s">
        <v>204</v>
      </c>
      <c r="C54" s="15" t="s">
        <v>133</v>
      </c>
      <c r="D54" s="15" t="s">
        <v>191</v>
      </c>
      <c r="E54" s="16" t="s">
        <v>63</v>
      </c>
      <c r="F54" s="14">
        <v>1</v>
      </c>
      <c r="G54" s="15" t="s">
        <v>8</v>
      </c>
      <c r="H54" s="33">
        <f t="shared" si="1"/>
        <v>69</v>
      </c>
      <c r="I54" s="14" t="s">
        <v>53</v>
      </c>
      <c r="J54" s="17" t="s">
        <v>993</v>
      </c>
    </row>
    <row r="55" spans="1:10" s="4" customFormat="1" ht="33">
      <c r="A55" s="10">
        <v>54</v>
      </c>
      <c r="B55" s="14" t="s">
        <v>204</v>
      </c>
      <c r="C55" s="15" t="s">
        <v>134</v>
      </c>
      <c r="D55" s="15" t="s">
        <v>192</v>
      </c>
      <c r="E55" s="16" t="s">
        <v>62</v>
      </c>
      <c r="F55" s="14">
        <v>1</v>
      </c>
      <c r="G55" s="15" t="s">
        <v>8</v>
      </c>
      <c r="H55" s="33">
        <f t="shared" si="1"/>
        <v>70</v>
      </c>
      <c r="I55" s="14" t="s">
        <v>53</v>
      </c>
      <c r="J55" s="17" t="s">
        <v>993</v>
      </c>
    </row>
    <row r="56" spans="1:10" s="4" customFormat="1" ht="33">
      <c r="A56" s="14">
        <v>55</v>
      </c>
      <c r="B56" s="14" t="s">
        <v>204</v>
      </c>
      <c r="C56" s="15" t="s">
        <v>135</v>
      </c>
      <c r="D56" s="15" t="s">
        <v>193</v>
      </c>
      <c r="E56" s="16" t="s">
        <v>80</v>
      </c>
      <c r="F56" s="14">
        <v>1</v>
      </c>
      <c r="G56" s="15" t="s">
        <v>81</v>
      </c>
      <c r="H56" s="33">
        <f t="shared" si="1"/>
        <v>71</v>
      </c>
      <c r="I56" s="14" t="s">
        <v>53</v>
      </c>
      <c r="J56" s="17" t="s">
        <v>993</v>
      </c>
    </row>
    <row r="57" spans="1:10" s="4" customFormat="1" ht="33">
      <c r="A57" s="10">
        <v>56</v>
      </c>
      <c r="B57" s="14" t="s">
        <v>204</v>
      </c>
      <c r="C57" s="15" t="s">
        <v>136</v>
      </c>
      <c r="D57" s="15" t="s">
        <v>194</v>
      </c>
      <c r="E57" s="16" t="s">
        <v>79</v>
      </c>
      <c r="F57" s="14">
        <v>1</v>
      </c>
      <c r="G57" s="15" t="s">
        <v>70</v>
      </c>
      <c r="H57" s="33">
        <f t="shared" si="1"/>
        <v>72</v>
      </c>
      <c r="I57" s="14" t="s">
        <v>53</v>
      </c>
      <c r="J57" s="17" t="s">
        <v>993</v>
      </c>
    </row>
    <row r="58" spans="1:10" s="4" customFormat="1" ht="33">
      <c r="A58" s="14">
        <v>57</v>
      </c>
      <c r="B58" s="14" t="s">
        <v>204</v>
      </c>
      <c r="C58" s="15" t="s">
        <v>137</v>
      </c>
      <c r="D58" s="15" t="s">
        <v>195</v>
      </c>
      <c r="E58" s="17" t="s">
        <v>77</v>
      </c>
      <c r="F58" s="14">
        <v>1</v>
      </c>
      <c r="G58" s="15" t="s">
        <v>81</v>
      </c>
      <c r="H58" s="33">
        <f t="shared" si="1"/>
        <v>73</v>
      </c>
      <c r="I58" s="14" t="s">
        <v>53</v>
      </c>
      <c r="J58" s="17" t="s">
        <v>993</v>
      </c>
    </row>
    <row r="59" spans="1:10" s="4" customFormat="1" ht="33">
      <c r="A59" s="10">
        <v>58</v>
      </c>
      <c r="B59" s="14" t="s">
        <v>204</v>
      </c>
      <c r="C59" s="15" t="s">
        <v>138</v>
      </c>
      <c r="D59" s="15" t="s">
        <v>196</v>
      </c>
      <c r="E59" s="16" t="s">
        <v>82</v>
      </c>
      <c r="F59" s="14">
        <v>1</v>
      </c>
      <c r="G59" s="15" t="s">
        <v>71</v>
      </c>
      <c r="H59" s="33">
        <f t="shared" si="1"/>
        <v>74</v>
      </c>
      <c r="I59" s="14" t="s">
        <v>53</v>
      </c>
      <c r="J59" s="17" t="s">
        <v>993</v>
      </c>
    </row>
    <row r="60" spans="1:10" s="4" customFormat="1" ht="33">
      <c r="A60" s="14">
        <v>59</v>
      </c>
      <c r="B60" s="14" t="s">
        <v>204</v>
      </c>
      <c r="C60" s="15" t="s">
        <v>139</v>
      </c>
      <c r="D60" s="15" t="s">
        <v>197</v>
      </c>
      <c r="E60" s="17" t="s">
        <v>76</v>
      </c>
      <c r="F60" s="14">
        <v>1</v>
      </c>
      <c r="G60" s="15" t="s">
        <v>81</v>
      </c>
      <c r="H60" s="33">
        <f t="shared" si="1"/>
        <v>75</v>
      </c>
      <c r="I60" s="14" t="s">
        <v>53</v>
      </c>
      <c r="J60" s="17" t="s">
        <v>993</v>
      </c>
    </row>
    <row r="61" spans="1:10" s="4" customFormat="1" ht="33">
      <c r="A61" s="10">
        <v>60</v>
      </c>
      <c r="B61" s="14" t="s">
        <v>204</v>
      </c>
      <c r="C61" s="15" t="s">
        <v>140</v>
      </c>
      <c r="D61" s="15" t="s">
        <v>198</v>
      </c>
      <c r="E61" s="16" t="s">
        <v>75</v>
      </c>
      <c r="F61" s="14">
        <v>1</v>
      </c>
      <c r="G61" s="15" t="s">
        <v>81</v>
      </c>
      <c r="H61" s="33">
        <f t="shared" si="1"/>
        <v>76</v>
      </c>
      <c r="I61" s="14" t="s">
        <v>53</v>
      </c>
      <c r="J61" s="17" t="s">
        <v>993</v>
      </c>
    </row>
    <row r="62" spans="1:10" s="4" customFormat="1" ht="33">
      <c r="A62" s="14">
        <v>61</v>
      </c>
      <c r="B62" s="14" t="s">
        <v>204</v>
      </c>
      <c r="C62" s="15" t="s">
        <v>141</v>
      </c>
      <c r="D62" s="15" t="s">
        <v>199</v>
      </c>
      <c r="E62" s="17" t="s">
        <v>74</v>
      </c>
      <c r="F62" s="14">
        <v>2</v>
      </c>
      <c r="G62" s="15" t="s">
        <v>81</v>
      </c>
      <c r="H62" s="33">
        <f t="shared" si="1"/>
        <v>78</v>
      </c>
      <c r="I62" s="14" t="s">
        <v>53</v>
      </c>
      <c r="J62" s="17" t="s">
        <v>993</v>
      </c>
    </row>
    <row r="63" spans="1:10" s="4" customFormat="1" ht="33">
      <c r="A63" s="10">
        <v>62</v>
      </c>
      <c r="B63" s="14" t="s">
        <v>204</v>
      </c>
      <c r="C63" s="15" t="s">
        <v>142</v>
      </c>
      <c r="D63" s="15" t="s">
        <v>200</v>
      </c>
      <c r="E63" s="17" t="s">
        <v>73</v>
      </c>
      <c r="F63" s="14">
        <v>1</v>
      </c>
      <c r="G63" s="15" t="s">
        <v>81</v>
      </c>
      <c r="H63" s="33">
        <f t="shared" si="1"/>
        <v>79</v>
      </c>
      <c r="I63" s="14" t="s">
        <v>53</v>
      </c>
      <c r="J63" s="17" t="s">
        <v>993</v>
      </c>
    </row>
    <row r="64" spans="1:10" s="4" customFormat="1" ht="33">
      <c r="A64" s="14">
        <v>63</v>
      </c>
      <c r="B64" s="14" t="s">
        <v>204</v>
      </c>
      <c r="C64" s="15" t="s">
        <v>143</v>
      </c>
      <c r="D64" s="15" t="s">
        <v>201</v>
      </c>
      <c r="E64" s="17" t="s">
        <v>78</v>
      </c>
      <c r="F64" s="14">
        <v>1</v>
      </c>
      <c r="G64" s="15" t="s">
        <v>81</v>
      </c>
      <c r="H64" s="33">
        <f t="shared" si="1"/>
        <v>80</v>
      </c>
      <c r="I64" s="14" t="s">
        <v>53</v>
      </c>
      <c r="J64" s="17" t="s">
        <v>993</v>
      </c>
    </row>
    <row r="65" spans="1:10" s="4" customFormat="1" ht="33">
      <c r="A65" s="10">
        <v>64</v>
      </c>
      <c r="B65" s="14" t="s">
        <v>204</v>
      </c>
      <c r="C65" s="15" t="s">
        <v>144</v>
      </c>
      <c r="D65" s="15" t="s">
        <v>145</v>
      </c>
      <c r="E65" s="17" t="s">
        <v>72</v>
      </c>
      <c r="F65" s="14">
        <v>1</v>
      </c>
      <c r="G65" s="15" t="s">
        <v>81</v>
      </c>
      <c r="H65" s="33">
        <f t="shared" si="1"/>
        <v>81</v>
      </c>
      <c r="I65" s="14" t="s">
        <v>53</v>
      </c>
      <c r="J65" s="17" t="s">
        <v>993</v>
      </c>
    </row>
    <row r="66" spans="1:10" s="5" customFormat="1" ht="33">
      <c r="A66" s="18">
        <v>65</v>
      </c>
      <c r="B66" s="22" t="s">
        <v>205</v>
      </c>
      <c r="C66" s="18" t="s">
        <v>288</v>
      </c>
      <c r="D66" s="18" t="s">
        <v>289</v>
      </c>
      <c r="E66" s="24" t="s">
        <v>290</v>
      </c>
      <c r="F66" s="18">
        <v>1</v>
      </c>
      <c r="G66" s="19" t="s">
        <v>8</v>
      </c>
      <c r="H66" s="35">
        <f t="shared" si="1"/>
        <v>82</v>
      </c>
      <c r="I66" s="18" t="s">
        <v>995</v>
      </c>
      <c r="J66" s="20" t="s">
        <v>994</v>
      </c>
    </row>
    <row r="67" spans="1:10" s="5" customFormat="1" ht="33">
      <c r="A67" s="22">
        <v>66</v>
      </c>
      <c r="B67" s="22" t="s">
        <v>205</v>
      </c>
      <c r="C67" s="18" t="s">
        <v>291</v>
      </c>
      <c r="D67" s="18" t="s">
        <v>292</v>
      </c>
      <c r="E67" s="21" t="s">
        <v>293</v>
      </c>
      <c r="F67" s="18">
        <v>2</v>
      </c>
      <c r="G67" s="19" t="s">
        <v>8</v>
      </c>
      <c r="H67" s="35">
        <f t="shared" ref="H67:H98" si="2">H66+F67</f>
        <v>84</v>
      </c>
      <c r="I67" s="18" t="s">
        <v>995</v>
      </c>
      <c r="J67" s="20" t="s">
        <v>994</v>
      </c>
    </row>
    <row r="68" spans="1:10" s="5" customFormat="1" ht="33">
      <c r="A68" s="18">
        <v>67</v>
      </c>
      <c r="B68" s="22" t="s">
        <v>205</v>
      </c>
      <c r="C68" s="18" t="s">
        <v>294</v>
      </c>
      <c r="D68" s="18" t="s">
        <v>685</v>
      </c>
      <c r="E68" s="21" t="s">
        <v>295</v>
      </c>
      <c r="F68" s="18">
        <v>2</v>
      </c>
      <c r="G68" s="19" t="s">
        <v>8</v>
      </c>
      <c r="H68" s="35">
        <f t="shared" si="2"/>
        <v>86</v>
      </c>
      <c r="I68" s="18" t="s">
        <v>995</v>
      </c>
      <c r="J68" s="20" t="s">
        <v>994</v>
      </c>
    </row>
    <row r="69" spans="1:10" s="5" customFormat="1" ht="33">
      <c r="A69" s="22">
        <v>68</v>
      </c>
      <c r="B69" s="22" t="s">
        <v>205</v>
      </c>
      <c r="C69" s="18" t="s">
        <v>296</v>
      </c>
      <c r="D69" s="18" t="s">
        <v>297</v>
      </c>
      <c r="E69" s="21" t="s">
        <v>377</v>
      </c>
      <c r="F69" s="18">
        <v>1</v>
      </c>
      <c r="G69" s="19" t="s">
        <v>8</v>
      </c>
      <c r="H69" s="35">
        <f t="shared" si="2"/>
        <v>87</v>
      </c>
      <c r="I69" s="18" t="s">
        <v>995</v>
      </c>
      <c r="J69" s="20" t="s">
        <v>994</v>
      </c>
    </row>
    <row r="70" spans="1:10" s="5" customFormat="1" ht="33">
      <c r="A70" s="18">
        <v>69</v>
      </c>
      <c r="B70" s="22" t="s">
        <v>205</v>
      </c>
      <c r="C70" s="18" t="s">
        <v>231</v>
      </c>
      <c r="D70" s="18" t="s">
        <v>299</v>
      </c>
      <c r="E70" s="21" t="s">
        <v>376</v>
      </c>
      <c r="F70" s="18">
        <v>1</v>
      </c>
      <c r="G70" s="19" t="s">
        <v>8</v>
      </c>
      <c r="H70" s="35">
        <f t="shared" si="2"/>
        <v>88</v>
      </c>
      <c r="I70" s="18" t="s">
        <v>995</v>
      </c>
      <c r="J70" s="20" t="s">
        <v>994</v>
      </c>
    </row>
    <row r="71" spans="1:10" s="5" customFormat="1" ht="33">
      <c r="A71" s="22">
        <v>70</v>
      </c>
      <c r="B71" s="22" t="s">
        <v>205</v>
      </c>
      <c r="C71" s="18" t="s">
        <v>300</v>
      </c>
      <c r="D71" s="18" t="s">
        <v>301</v>
      </c>
      <c r="E71" s="21" t="s">
        <v>302</v>
      </c>
      <c r="F71" s="18">
        <v>4</v>
      </c>
      <c r="G71" s="19" t="s">
        <v>8</v>
      </c>
      <c r="H71" s="35">
        <f t="shared" si="2"/>
        <v>92</v>
      </c>
      <c r="I71" s="18" t="s">
        <v>995</v>
      </c>
      <c r="J71" s="20" t="s">
        <v>994</v>
      </c>
    </row>
    <row r="72" spans="1:10" s="5" customFormat="1" ht="33">
      <c r="A72" s="18">
        <v>71</v>
      </c>
      <c r="B72" s="22" t="s">
        <v>205</v>
      </c>
      <c r="C72" s="18" t="s">
        <v>303</v>
      </c>
      <c r="D72" s="18" t="s">
        <v>304</v>
      </c>
      <c r="E72" s="21" t="s">
        <v>375</v>
      </c>
      <c r="F72" s="18">
        <v>2</v>
      </c>
      <c r="G72" s="19" t="s">
        <v>8</v>
      </c>
      <c r="H72" s="35">
        <f t="shared" si="2"/>
        <v>94</v>
      </c>
      <c r="I72" s="18" t="s">
        <v>995</v>
      </c>
      <c r="J72" s="20" t="s">
        <v>994</v>
      </c>
    </row>
    <row r="73" spans="1:10" s="5" customFormat="1" ht="33">
      <c r="A73" s="22">
        <v>72</v>
      </c>
      <c r="B73" s="22" t="s">
        <v>205</v>
      </c>
      <c r="C73" s="18" t="s">
        <v>305</v>
      </c>
      <c r="D73" s="18" t="s">
        <v>306</v>
      </c>
      <c r="E73" s="21" t="s">
        <v>374</v>
      </c>
      <c r="F73" s="18">
        <v>1</v>
      </c>
      <c r="G73" s="19" t="s">
        <v>8</v>
      </c>
      <c r="H73" s="35">
        <f t="shared" si="2"/>
        <v>95</v>
      </c>
      <c r="I73" s="18" t="s">
        <v>995</v>
      </c>
      <c r="J73" s="20" t="s">
        <v>994</v>
      </c>
    </row>
    <row r="74" spans="1:10" s="5" customFormat="1" ht="33">
      <c r="A74" s="18">
        <v>73</v>
      </c>
      <c r="B74" s="22" t="s">
        <v>205</v>
      </c>
      <c r="C74" s="18" t="s">
        <v>307</v>
      </c>
      <c r="D74" s="18" t="s">
        <v>308</v>
      </c>
      <c r="E74" s="21" t="s">
        <v>309</v>
      </c>
      <c r="F74" s="18">
        <v>1</v>
      </c>
      <c r="G74" s="19" t="s">
        <v>8</v>
      </c>
      <c r="H74" s="35">
        <f t="shared" si="2"/>
        <v>96</v>
      </c>
      <c r="I74" s="18" t="s">
        <v>995</v>
      </c>
      <c r="J74" s="20" t="s">
        <v>994</v>
      </c>
    </row>
    <row r="75" spans="1:10" s="5" customFormat="1" ht="33">
      <c r="A75" s="22">
        <v>74</v>
      </c>
      <c r="B75" s="22" t="s">
        <v>205</v>
      </c>
      <c r="C75" s="18" t="s">
        <v>310</v>
      </c>
      <c r="D75" s="18" t="s">
        <v>311</v>
      </c>
      <c r="E75" s="21" t="s">
        <v>312</v>
      </c>
      <c r="F75" s="18">
        <v>1</v>
      </c>
      <c r="G75" s="19" t="s">
        <v>8</v>
      </c>
      <c r="H75" s="35">
        <f t="shared" si="2"/>
        <v>97</v>
      </c>
      <c r="I75" s="18" t="s">
        <v>995</v>
      </c>
      <c r="J75" s="20" t="s">
        <v>994</v>
      </c>
    </row>
    <row r="76" spans="1:10" s="5" customFormat="1" ht="33">
      <c r="A76" s="18">
        <v>75</v>
      </c>
      <c r="B76" s="22" t="s">
        <v>205</v>
      </c>
      <c r="C76" s="18" t="s">
        <v>337</v>
      </c>
      <c r="D76" s="18" t="s">
        <v>338</v>
      </c>
      <c r="E76" s="21" t="s">
        <v>373</v>
      </c>
      <c r="F76" s="18">
        <v>1</v>
      </c>
      <c r="G76" s="19" t="s">
        <v>8</v>
      </c>
      <c r="H76" s="35">
        <f t="shared" si="2"/>
        <v>98</v>
      </c>
      <c r="I76" s="18" t="s">
        <v>996</v>
      </c>
      <c r="J76" s="20" t="s">
        <v>994</v>
      </c>
    </row>
    <row r="77" spans="1:10" s="5" customFormat="1" ht="33">
      <c r="A77" s="22">
        <v>76</v>
      </c>
      <c r="B77" s="22" t="s">
        <v>205</v>
      </c>
      <c r="C77" s="18" t="s">
        <v>339</v>
      </c>
      <c r="D77" s="18" t="s">
        <v>340</v>
      </c>
      <c r="E77" s="21" t="s">
        <v>372</v>
      </c>
      <c r="F77" s="18">
        <v>2</v>
      </c>
      <c r="G77" s="19" t="s">
        <v>8</v>
      </c>
      <c r="H77" s="35">
        <f t="shared" si="2"/>
        <v>100</v>
      </c>
      <c r="I77" s="18" t="s">
        <v>996</v>
      </c>
      <c r="J77" s="20" t="s">
        <v>994</v>
      </c>
    </row>
    <row r="78" spans="1:10" s="5" customFormat="1" ht="33">
      <c r="A78" s="18">
        <v>77</v>
      </c>
      <c r="B78" s="22" t="s">
        <v>205</v>
      </c>
      <c r="C78" s="18" t="s">
        <v>341</v>
      </c>
      <c r="D78" s="18" t="s">
        <v>342</v>
      </c>
      <c r="E78" s="21" t="s">
        <v>345</v>
      </c>
      <c r="F78" s="18">
        <v>1</v>
      </c>
      <c r="G78" s="19" t="s">
        <v>8</v>
      </c>
      <c r="H78" s="35">
        <f t="shared" si="2"/>
        <v>101</v>
      </c>
      <c r="I78" s="18" t="s">
        <v>996</v>
      </c>
      <c r="J78" s="20" t="s">
        <v>994</v>
      </c>
    </row>
    <row r="79" spans="1:10" s="5" customFormat="1" ht="33">
      <c r="A79" s="22">
        <v>78</v>
      </c>
      <c r="B79" s="22" t="s">
        <v>205</v>
      </c>
      <c r="C79" s="18" t="s">
        <v>343</v>
      </c>
      <c r="D79" s="18" t="s">
        <v>344</v>
      </c>
      <c r="E79" s="21" t="s">
        <v>346</v>
      </c>
      <c r="F79" s="18">
        <v>1</v>
      </c>
      <c r="G79" s="19" t="s">
        <v>8</v>
      </c>
      <c r="H79" s="35">
        <f t="shared" si="2"/>
        <v>102</v>
      </c>
      <c r="I79" s="18" t="s">
        <v>996</v>
      </c>
      <c r="J79" s="20" t="s">
        <v>994</v>
      </c>
    </row>
    <row r="80" spans="1:10" s="5" customFormat="1" ht="33">
      <c r="A80" s="18">
        <v>79</v>
      </c>
      <c r="B80" s="22" t="s">
        <v>205</v>
      </c>
      <c r="C80" s="18" t="s">
        <v>347</v>
      </c>
      <c r="D80" s="18" t="s">
        <v>348</v>
      </c>
      <c r="E80" s="21" t="s">
        <v>371</v>
      </c>
      <c r="F80" s="18">
        <v>1</v>
      </c>
      <c r="G80" s="19" t="s">
        <v>355</v>
      </c>
      <c r="H80" s="35">
        <f t="shared" si="2"/>
        <v>103</v>
      </c>
      <c r="I80" s="18" t="s">
        <v>996</v>
      </c>
      <c r="J80" s="20" t="s">
        <v>994</v>
      </c>
    </row>
    <row r="81" spans="1:10" s="5" customFormat="1" ht="33">
      <c r="A81" s="22">
        <v>80</v>
      </c>
      <c r="B81" s="22" t="s">
        <v>205</v>
      </c>
      <c r="C81" s="18" t="s">
        <v>349</v>
      </c>
      <c r="D81" s="18" t="s">
        <v>350</v>
      </c>
      <c r="E81" s="21" t="s">
        <v>370</v>
      </c>
      <c r="F81" s="18">
        <v>2</v>
      </c>
      <c r="G81" s="19" t="s">
        <v>355</v>
      </c>
      <c r="H81" s="35">
        <f t="shared" si="2"/>
        <v>105</v>
      </c>
      <c r="I81" s="18" t="s">
        <v>996</v>
      </c>
      <c r="J81" s="20" t="s">
        <v>994</v>
      </c>
    </row>
    <row r="82" spans="1:10" s="5" customFormat="1" ht="33">
      <c r="A82" s="18">
        <v>81</v>
      </c>
      <c r="B82" s="22" t="s">
        <v>205</v>
      </c>
      <c r="C82" s="18" t="s">
        <v>351</v>
      </c>
      <c r="D82" s="18" t="s">
        <v>352</v>
      </c>
      <c r="E82" s="21" t="s">
        <v>368</v>
      </c>
      <c r="F82" s="18">
        <v>2</v>
      </c>
      <c r="G82" s="19" t="s">
        <v>355</v>
      </c>
      <c r="H82" s="35">
        <f t="shared" si="2"/>
        <v>107</v>
      </c>
      <c r="I82" s="18" t="s">
        <v>996</v>
      </c>
      <c r="J82" s="20" t="s">
        <v>994</v>
      </c>
    </row>
    <row r="83" spans="1:10" s="4" customFormat="1" ht="33">
      <c r="A83" s="10">
        <v>82</v>
      </c>
      <c r="B83" s="10" t="s">
        <v>1087</v>
      </c>
      <c r="C83" s="14" t="s">
        <v>593</v>
      </c>
      <c r="D83" s="14" t="s">
        <v>594</v>
      </c>
      <c r="E83" s="16" t="s">
        <v>599</v>
      </c>
      <c r="F83" s="14">
        <v>1</v>
      </c>
      <c r="G83" s="15" t="s">
        <v>600</v>
      </c>
      <c r="H83" s="33">
        <f t="shared" si="2"/>
        <v>108</v>
      </c>
      <c r="I83" s="14" t="s">
        <v>498</v>
      </c>
      <c r="J83" s="12" t="s">
        <v>673</v>
      </c>
    </row>
    <row r="84" spans="1:10" s="4" customFormat="1" ht="33">
      <c r="A84" s="14">
        <v>83</v>
      </c>
      <c r="B84" s="10" t="s">
        <v>1085</v>
      </c>
      <c r="C84" s="14" t="s">
        <v>378</v>
      </c>
      <c r="D84" s="14" t="s">
        <v>379</v>
      </c>
      <c r="E84" s="16" t="s">
        <v>380</v>
      </c>
      <c r="F84" s="14">
        <v>2</v>
      </c>
      <c r="G84" s="15" t="s">
        <v>8</v>
      </c>
      <c r="H84" s="33">
        <f t="shared" si="2"/>
        <v>110</v>
      </c>
      <c r="I84" s="14" t="s">
        <v>432</v>
      </c>
      <c r="J84" s="12" t="s">
        <v>673</v>
      </c>
    </row>
    <row r="85" spans="1:10" s="4" customFormat="1" ht="33">
      <c r="A85" s="10">
        <v>84</v>
      </c>
      <c r="B85" s="10" t="s">
        <v>220</v>
      </c>
      <c r="C85" s="14" t="s">
        <v>381</v>
      </c>
      <c r="D85" s="14" t="s">
        <v>382</v>
      </c>
      <c r="E85" s="16" t="s">
        <v>397</v>
      </c>
      <c r="F85" s="14">
        <v>1</v>
      </c>
      <c r="G85" s="15" t="s">
        <v>405</v>
      </c>
      <c r="H85" s="33">
        <f t="shared" si="2"/>
        <v>111</v>
      </c>
      <c r="I85" s="14" t="s">
        <v>432</v>
      </c>
      <c r="J85" s="12" t="s">
        <v>673</v>
      </c>
    </row>
    <row r="86" spans="1:10" s="5" customFormat="1" ht="33">
      <c r="A86" s="18">
        <v>85</v>
      </c>
      <c r="B86" s="22" t="s">
        <v>220</v>
      </c>
      <c r="C86" s="18" t="s">
        <v>396</v>
      </c>
      <c r="D86" s="18" t="s">
        <v>383</v>
      </c>
      <c r="E86" s="21" t="s">
        <v>398</v>
      </c>
      <c r="F86" s="18">
        <v>1</v>
      </c>
      <c r="G86" s="19" t="s">
        <v>405</v>
      </c>
      <c r="H86" s="35">
        <f t="shared" si="2"/>
        <v>112</v>
      </c>
      <c r="I86" s="18" t="s">
        <v>432</v>
      </c>
      <c r="J86" s="20" t="s">
        <v>782</v>
      </c>
    </row>
    <row r="87" spans="1:10" s="5" customFormat="1" ht="33">
      <c r="A87" s="22">
        <v>86</v>
      </c>
      <c r="B87" s="22" t="s">
        <v>220</v>
      </c>
      <c r="C87" s="18" t="s">
        <v>395</v>
      </c>
      <c r="D87" s="18" t="s">
        <v>340</v>
      </c>
      <c r="E87" s="21" t="s">
        <v>399</v>
      </c>
      <c r="F87" s="18">
        <v>1</v>
      </c>
      <c r="G87" s="19" t="s">
        <v>406</v>
      </c>
      <c r="H87" s="35">
        <f t="shared" si="2"/>
        <v>113</v>
      </c>
      <c r="I87" s="18" t="s">
        <v>432</v>
      </c>
      <c r="J87" s="20" t="s">
        <v>782</v>
      </c>
    </row>
    <row r="88" spans="1:10" s="5" customFormat="1" ht="33">
      <c r="A88" s="18">
        <v>87</v>
      </c>
      <c r="B88" s="22" t="s">
        <v>220</v>
      </c>
      <c r="C88" s="18" t="s">
        <v>394</v>
      </c>
      <c r="D88" s="18" t="s">
        <v>385</v>
      </c>
      <c r="E88" s="21" t="s">
        <v>400</v>
      </c>
      <c r="F88" s="18">
        <v>1</v>
      </c>
      <c r="G88" s="19" t="s">
        <v>406</v>
      </c>
      <c r="H88" s="35">
        <f t="shared" si="2"/>
        <v>114</v>
      </c>
      <c r="I88" s="18" t="s">
        <v>432</v>
      </c>
      <c r="J88" s="20" t="s">
        <v>782</v>
      </c>
    </row>
    <row r="89" spans="1:10" s="5" customFormat="1" ht="33">
      <c r="A89" s="22">
        <v>88</v>
      </c>
      <c r="B89" s="22" t="s">
        <v>220</v>
      </c>
      <c r="C89" s="18" t="s">
        <v>393</v>
      </c>
      <c r="D89" s="18" t="s">
        <v>386</v>
      </c>
      <c r="E89" s="21" t="s">
        <v>401</v>
      </c>
      <c r="F89" s="18">
        <v>1</v>
      </c>
      <c r="G89" s="19" t="s">
        <v>8</v>
      </c>
      <c r="H89" s="35">
        <f t="shared" si="2"/>
        <v>115</v>
      </c>
      <c r="I89" s="18" t="s">
        <v>432</v>
      </c>
      <c r="J89" s="20" t="s">
        <v>782</v>
      </c>
    </row>
    <row r="90" spans="1:10" s="5" customFormat="1" ht="33">
      <c r="A90" s="18">
        <v>89</v>
      </c>
      <c r="B90" s="22" t="s">
        <v>220</v>
      </c>
      <c r="C90" s="18" t="s">
        <v>392</v>
      </c>
      <c r="D90" s="18" t="s">
        <v>387</v>
      </c>
      <c r="E90" s="21" t="s">
        <v>402</v>
      </c>
      <c r="F90" s="18">
        <v>1</v>
      </c>
      <c r="G90" s="19" t="s">
        <v>406</v>
      </c>
      <c r="H90" s="35">
        <f t="shared" si="2"/>
        <v>116</v>
      </c>
      <c r="I90" s="18" t="s">
        <v>432</v>
      </c>
      <c r="J90" s="20" t="s">
        <v>782</v>
      </c>
    </row>
    <row r="91" spans="1:10" s="5" customFormat="1" ht="33">
      <c r="A91" s="22">
        <v>90</v>
      </c>
      <c r="B91" s="22" t="s">
        <v>220</v>
      </c>
      <c r="C91" s="18" t="s">
        <v>391</v>
      </c>
      <c r="D91" s="18" t="s">
        <v>388</v>
      </c>
      <c r="E91" s="21" t="s">
        <v>403</v>
      </c>
      <c r="F91" s="18">
        <v>1</v>
      </c>
      <c r="G91" s="19" t="s">
        <v>8</v>
      </c>
      <c r="H91" s="35">
        <f t="shared" si="2"/>
        <v>117</v>
      </c>
      <c r="I91" s="18" t="s">
        <v>432</v>
      </c>
      <c r="J91" s="20" t="s">
        <v>782</v>
      </c>
    </row>
    <row r="92" spans="1:10" s="5" customFormat="1" ht="33">
      <c r="A92" s="18">
        <v>91</v>
      </c>
      <c r="B92" s="22" t="s">
        <v>220</v>
      </c>
      <c r="C92" s="18" t="s">
        <v>390</v>
      </c>
      <c r="D92" s="18" t="s">
        <v>389</v>
      </c>
      <c r="E92" s="21" t="s">
        <v>404</v>
      </c>
      <c r="F92" s="18">
        <v>1</v>
      </c>
      <c r="G92" s="19" t="s">
        <v>8</v>
      </c>
      <c r="H92" s="35">
        <f t="shared" si="2"/>
        <v>118</v>
      </c>
      <c r="I92" s="18" t="s">
        <v>432</v>
      </c>
      <c r="J92" s="20" t="s">
        <v>782</v>
      </c>
    </row>
    <row r="93" spans="1:10" s="5" customFormat="1" ht="33">
      <c r="A93" s="22">
        <v>92</v>
      </c>
      <c r="B93" s="22" t="s">
        <v>220</v>
      </c>
      <c r="C93" s="18" t="s">
        <v>477</v>
      </c>
      <c r="D93" s="18" t="s">
        <v>478</v>
      </c>
      <c r="E93" s="21" t="s">
        <v>488</v>
      </c>
      <c r="F93" s="18">
        <v>1</v>
      </c>
      <c r="G93" s="19" t="s">
        <v>8</v>
      </c>
      <c r="H93" s="35">
        <f t="shared" si="2"/>
        <v>119</v>
      </c>
      <c r="I93" s="18" t="s">
        <v>577</v>
      </c>
      <c r="J93" s="20" t="s">
        <v>782</v>
      </c>
    </row>
    <row r="94" spans="1:10" s="5" customFormat="1" ht="33">
      <c r="A94" s="18">
        <v>93</v>
      </c>
      <c r="B94" s="22" t="s">
        <v>220</v>
      </c>
      <c r="C94" s="18" t="s">
        <v>479</v>
      </c>
      <c r="D94" s="18" t="s">
        <v>497</v>
      </c>
      <c r="E94" s="21" t="s">
        <v>489</v>
      </c>
      <c r="F94" s="18">
        <v>1</v>
      </c>
      <c r="G94" s="19" t="s">
        <v>495</v>
      </c>
      <c r="H94" s="35">
        <f t="shared" si="2"/>
        <v>120</v>
      </c>
      <c r="I94" s="18" t="s">
        <v>577</v>
      </c>
      <c r="J94" s="20" t="s">
        <v>782</v>
      </c>
    </row>
    <row r="95" spans="1:10" s="5" customFormat="1" ht="33">
      <c r="A95" s="22">
        <v>94</v>
      </c>
      <c r="B95" s="22" t="s">
        <v>220</v>
      </c>
      <c r="C95" s="18" t="s">
        <v>480</v>
      </c>
      <c r="D95" s="18" t="s">
        <v>484</v>
      </c>
      <c r="E95" s="21" t="s">
        <v>490</v>
      </c>
      <c r="F95" s="18">
        <v>2</v>
      </c>
      <c r="G95" s="19" t="s">
        <v>8</v>
      </c>
      <c r="H95" s="35">
        <f t="shared" si="2"/>
        <v>122</v>
      </c>
      <c r="I95" s="18" t="s">
        <v>577</v>
      </c>
      <c r="J95" s="20" t="s">
        <v>782</v>
      </c>
    </row>
    <row r="96" spans="1:10" s="5" customFormat="1" ht="33">
      <c r="A96" s="18">
        <v>95</v>
      </c>
      <c r="B96" s="22" t="s">
        <v>220</v>
      </c>
      <c r="C96" s="18" t="s">
        <v>123</v>
      </c>
      <c r="D96" s="18" t="s">
        <v>485</v>
      </c>
      <c r="E96" s="21" t="s">
        <v>491</v>
      </c>
      <c r="F96" s="18">
        <v>1</v>
      </c>
      <c r="G96" s="19" t="s">
        <v>8</v>
      </c>
      <c r="H96" s="35">
        <f t="shared" si="2"/>
        <v>123</v>
      </c>
      <c r="I96" s="18" t="s">
        <v>577</v>
      </c>
      <c r="J96" s="20" t="s">
        <v>782</v>
      </c>
    </row>
    <row r="97" spans="1:10" s="5" customFormat="1" ht="33">
      <c r="A97" s="22">
        <v>96</v>
      </c>
      <c r="B97" s="22" t="s">
        <v>220</v>
      </c>
      <c r="C97" s="18" t="s">
        <v>482</v>
      </c>
      <c r="D97" s="18" t="s">
        <v>487</v>
      </c>
      <c r="E97" s="21" t="s">
        <v>492</v>
      </c>
      <c r="F97" s="18">
        <v>1</v>
      </c>
      <c r="G97" s="19" t="s">
        <v>496</v>
      </c>
      <c r="H97" s="35">
        <f t="shared" si="2"/>
        <v>124</v>
      </c>
      <c r="I97" s="18" t="s">
        <v>577</v>
      </c>
      <c r="J97" s="20" t="s">
        <v>782</v>
      </c>
    </row>
    <row r="98" spans="1:10" s="5" customFormat="1" ht="33">
      <c r="A98" s="18">
        <v>97</v>
      </c>
      <c r="B98" s="22" t="s">
        <v>220</v>
      </c>
      <c r="C98" s="18" t="s">
        <v>483</v>
      </c>
      <c r="D98" s="18" t="s">
        <v>486</v>
      </c>
      <c r="E98" s="21" t="s">
        <v>493</v>
      </c>
      <c r="F98" s="18">
        <v>1</v>
      </c>
      <c r="G98" s="19" t="s">
        <v>8</v>
      </c>
      <c r="H98" s="35">
        <f t="shared" si="2"/>
        <v>125</v>
      </c>
      <c r="I98" s="18" t="s">
        <v>577</v>
      </c>
      <c r="J98" s="20" t="s">
        <v>782</v>
      </c>
    </row>
    <row r="99" spans="1:10" s="5" customFormat="1" ht="33">
      <c r="A99" s="22">
        <v>98</v>
      </c>
      <c r="B99" s="22" t="s">
        <v>1086</v>
      </c>
      <c r="C99" s="18" t="s">
        <v>531</v>
      </c>
      <c r="D99" s="18" t="s">
        <v>533</v>
      </c>
      <c r="E99" s="21" t="s">
        <v>535</v>
      </c>
      <c r="F99" s="18">
        <v>1</v>
      </c>
      <c r="G99" s="19" t="s">
        <v>8</v>
      </c>
      <c r="H99" s="35">
        <f t="shared" ref="H99:H130" si="3">H98+F99</f>
        <v>126</v>
      </c>
      <c r="I99" s="18" t="s">
        <v>498</v>
      </c>
      <c r="J99" s="20" t="s">
        <v>782</v>
      </c>
    </row>
    <row r="100" spans="1:10" s="5" customFormat="1" ht="33">
      <c r="A100" s="18">
        <v>99</v>
      </c>
      <c r="B100" s="22" t="s">
        <v>1086</v>
      </c>
      <c r="C100" s="18" t="s">
        <v>531</v>
      </c>
      <c r="D100" s="18" t="s">
        <v>533</v>
      </c>
      <c r="E100" s="21" t="s">
        <v>536</v>
      </c>
      <c r="F100" s="18">
        <v>1</v>
      </c>
      <c r="G100" s="19" t="s">
        <v>8</v>
      </c>
      <c r="H100" s="35">
        <f t="shared" si="3"/>
        <v>127</v>
      </c>
      <c r="I100" s="18" t="s">
        <v>498</v>
      </c>
      <c r="J100" s="20" t="s">
        <v>782</v>
      </c>
    </row>
    <row r="101" spans="1:10" s="5" customFormat="1" ht="33">
      <c r="A101" s="22">
        <v>100</v>
      </c>
      <c r="B101" s="22" t="s">
        <v>1086</v>
      </c>
      <c r="C101" s="18" t="s">
        <v>532</v>
      </c>
      <c r="D101" s="18" t="s">
        <v>534</v>
      </c>
      <c r="E101" s="21" t="s">
        <v>537</v>
      </c>
      <c r="F101" s="18">
        <v>1</v>
      </c>
      <c r="G101" s="19" t="s">
        <v>495</v>
      </c>
      <c r="H101" s="35">
        <f t="shared" si="3"/>
        <v>128</v>
      </c>
      <c r="I101" s="18" t="s">
        <v>498</v>
      </c>
      <c r="J101" s="20" t="s">
        <v>782</v>
      </c>
    </row>
    <row r="102" spans="1:10" s="4" customFormat="1" ht="33">
      <c r="A102" s="14">
        <v>101</v>
      </c>
      <c r="B102" s="10" t="s">
        <v>287</v>
      </c>
      <c r="C102" s="14" t="s">
        <v>539</v>
      </c>
      <c r="D102" s="14" t="s">
        <v>558</v>
      </c>
      <c r="E102" s="16" t="s">
        <v>559</v>
      </c>
      <c r="F102" s="14">
        <v>1</v>
      </c>
      <c r="G102" s="15" t="s">
        <v>569</v>
      </c>
      <c r="H102" s="33">
        <f t="shared" si="3"/>
        <v>129</v>
      </c>
      <c r="I102" s="14" t="s">
        <v>498</v>
      </c>
      <c r="J102" s="17" t="s">
        <v>781</v>
      </c>
    </row>
    <row r="103" spans="1:10" s="4" customFormat="1" ht="33">
      <c r="A103" s="10">
        <v>102</v>
      </c>
      <c r="B103" s="10" t="s">
        <v>287</v>
      </c>
      <c r="C103" s="14" t="s">
        <v>540</v>
      </c>
      <c r="D103" s="14" t="s">
        <v>557</v>
      </c>
      <c r="E103" s="16" t="s">
        <v>560</v>
      </c>
      <c r="F103" s="14">
        <v>2</v>
      </c>
      <c r="G103" s="15" t="s">
        <v>570</v>
      </c>
      <c r="H103" s="33">
        <f t="shared" si="3"/>
        <v>131</v>
      </c>
      <c r="I103" s="14" t="s">
        <v>498</v>
      </c>
      <c r="J103" s="17" t="s">
        <v>781</v>
      </c>
    </row>
    <row r="104" spans="1:10" s="4" customFormat="1" ht="33">
      <c r="A104" s="14">
        <v>103</v>
      </c>
      <c r="B104" s="10" t="s">
        <v>287</v>
      </c>
      <c r="C104" s="14" t="s">
        <v>541</v>
      </c>
      <c r="D104" s="14" t="s">
        <v>556</v>
      </c>
      <c r="E104" s="16" t="s">
        <v>561</v>
      </c>
      <c r="F104" s="14">
        <v>1</v>
      </c>
      <c r="G104" s="15" t="s">
        <v>8</v>
      </c>
      <c r="H104" s="33">
        <f t="shared" si="3"/>
        <v>132</v>
      </c>
      <c r="I104" s="14" t="s">
        <v>498</v>
      </c>
      <c r="J104" s="17" t="s">
        <v>781</v>
      </c>
    </row>
    <row r="105" spans="1:10" s="4" customFormat="1" ht="33">
      <c r="A105" s="10">
        <v>104</v>
      </c>
      <c r="B105" s="10" t="s">
        <v>287</v>
      </c>
      <c r="C105" s="14" t="s">
        <v>542</v>
      </c>
      <c r="D105" s="14" t="s">
        <v>555</v>
      </c>
      <c r="E105" s="16" t="s">
        <v>562</v>
      </c>
      <c r="F105" s="14">
        <v>1</v>
      </c>
      <c r="G105" s="15" t="s">
        <v>588</v>
      </c>
      <c r="H105" s="33">
        <f t="shared" si="3"/>
        <v>133</v>
      </c>
      <c r="I105" s="14" t="s">
        <v>498</v>
      </c>
      <c r="J105" s="17" t="s">
        <v>781</v>
      </c>
    </row>
    <row r="106" spans="1:10" s="4" customFormat="1" ht="33">
      <c r="A106" s="14">
        <v>105</v>
      </c>
      <c r="B106" s="10" t="s">
        <v>287</v>
      </c>
      <c r="C106" s="14" t="s">
        <v>543</v>
      </c>
      <c r="D106" s="14" t="s">
        <v>554</v>
      </c>
      <c r="E106" s="16" t="s">
        <v>563</v>
      </c>
      <c r="F106" s="14">
        <v>1</v>
      </c>
      <c r="G106" s="15" t="s">
        <v>588</v>
      </c>
      <c r="H106" s="33">
        <f t="shared" si="3"/>
        <v>134</v>
      </c>
      <c r="I106" s="14" t="s">
        <v>498</v>
      </c>
      <c r="J106" s="17" t="s">
        <v>781</v>
      </c>
    </row>
    <row r="107" spans="1:10" s="4" customFormat="1" ht="33">
      <c r="A107" s="10">
        <v>106</v>
      </c>
      <c r="B107" s="10" t="s">
        <v>287</v>
      </c>
      <c r="C107" s="14" t="s">
        <v>544</v>
      </c>
      <c r="D107" s="14" t="s">
        <v>553</v>
      </c>
      <c r="E107" s="16" t="s">
        <v>564</v>
      </c>
      <c r="F107" s="14">
        <v>1</v>
      </c>
      <c r="G107" s="15" t="s">
        <v>588</v>
      </c>
      <c r="H107" s="33">
        <f t="shared" si="3"/>
        <v>135</v>
      </c>
      <c r="I107" s="14" t="s">
        <v>498</v>
      </c>
      <c r="J107" s="17" t="s">
        <v>781</v>
      </c>
    </row>
    <row r="108" spans="1:10" s="4" customFormat="1" ht="33">
      <c r="A108" s="14">
        <v>107</v>
      </c>
      <c r="B108" s="10" t="s">
        <v>287</v>
      </c>
      <c r="C108" s="14" t="s">
        <v>545</v>
      </c>
      <c r="D108" s="14" t="s">
        <v>552</v>
      </c>
      <c r="E108" s="16" t="s">
        <v>565</v>
      </c>
      <c r="F108" s="14">
        <v>1</v>
      </c>
      <c r="G108" s="15" t="s">
        <v>588</v>
      </c>
      <c r="H108" s="33">
        <f t="shared" si="3"/>
        <v>136</v>
      </c>
      <c r="I108" s="14" t="s">
        <v>498</v>
      </c>
      <c r="J108" s="17" t="s">
        <v>781</v>
      </c>
    </row>
    <row r="109" spans="1:10" s="4" customFormat="1" ht="33">
      <c r="A109" s="10">
        <v>108</v>
      </c>
      <c r="B109" s="10" t="s">
        <v>287</v>
      </c>
      <c r="C109" s="14" t="s">
        <v>546</v>
      </c>
      <c r="D109" s="14" t="s">
        <v>551</v>
      </c>
      <c r="E109" s="16" t="s">
        <v>566</v>
      </c>
      <c r="F109" s="14">
        <v>1</v>
      </c>
      <c r="G109" s="15" t="s">
        <v>588</v>
      </c>
      <c r="H109" s="33">
        <f t="shared" si="3"/>
        <v>137</v>
      </c>
      <c r="I109" s="14" t="s">
        <v>498</v>
      </c>
      <c r="J109" s="17" t="s">
        <v>781</v>
      </c>
    </row>
    <row r="110" spans="1:10" s="4" customFormat="1" ht="33">
      <c r="A110" s="14">
        <v>109</v>
      </c>
      <c r="B110" s="10" t="s">
        <v>287</v>
      </c>
      <c r="C110" s="14" t="s">
        <v>547</v>
      </c>
      <c r="D110" s="14" t="s">
        <v>550</v>
      </c>
      <c r="E110" s="16" t="s">
        <v>567</v>
      </c>
      <c r="F110" s="14">
        <v>1</v>
      </c>
      <c r="G110" s="15" t="s">
        <v>588</v>
      </c>
      <c r="H110" s="33">
        <f t="shared" si="3"/>
        <v>138</v>
      </c>
      <c r="I110" s="14" t="s">
        <v>498</v>
      </c>
      <c r="J110" s="17" t="s">
        <v>781</v>
      </c>
    </row>
    <row r="111" spans="1:10" s="4" customFormat="1" ht="33">
      <c r="A111" s="10">
        <v>110</v>
      </c>
      <c r="B111" s="10" t="s">
        <v>287</v>
      </c>
      <c r="C111" s="14" t="s">
        <v>548</v>
      </c>
      <c r="D111" s="14" t="s">
        <v>549</v>
      </c>
      <c r="E111" s="16" t="s">
        <v>568</v>
      </c>
      <c r="F111" s="14">
        <v>1</v>
      </c>
      <c r="G111" s="15" t="s">
        <v>588</v>
      </c>
      <c r="H111" s="33">
        <f t="shared" si="3"/>
        <v>139</v>
      </c>
      <c r="I111" s="14" t="s">
        <v>498</v>
      </c>
      <c r="J111" s="17" t="s">
        <v>781</v>
      </c>
    </row>
    <row r="112" spans="1:10" s="4" customFormat="1" ht="33">
      <c r="A112" s="14">
        <v>111</v>
      </c>
      <c r="B112" s="10" t="s">
        <v>287</v>
      </c>
      <c r="C112" s="14" t="s">
        <v>589</v>
      </c>
      <c r="D112" s="14" t="s">
        <v>598</v>
      </c>
      <c r="E112" s="16" t="s">
        <v>607</v>
      </c>
      <c r="F112" s="14">
        <v>1</v>
      </c>
      <c r="G112" s="15" t="s">
        <v>608</v>
      </c>
      <c r="H112" s="33">
        <f t="shared" si="3"/>
        <v>140</v>
      </c>
      <c r="I112" s="14" t="s">
        <v>498</v>
      </c>
      <c r="J112" s="17" t="s">
        <v>781</v>
      </c>
    </row>
    <row r="113" spans="1:10" s="4" customFormat="1" ht="33">
      <c r="A113" s="10">
        <v>112</v>
      </c>
      <c r="B113" s="10" t="s">
        <v>287</v>
      </c>
      <c r="C113" s="14" t="s">
        <v>590</v>
      </c>
      <c r="D113" s="14" t="s">
        <v>597</v>
      </c>
      <c r="E113" s="16" t="s">
        <v>605</v>
      </c>
      <c r="F113" s="14">
        <v>1</v>
      </c>
      <c r="G113" s="15" t="s">
        <v>8</v>
      </c>
      <c r="H113" s="33">
        <f t="shared" si="3"/>
        <v>141</v>
      </c>
      <c r="I113" s="14" t="s">
        <v>498</v>
      </c>
      <c r="J113" s="17" t="s">
        <v>781</v>
      </c>
    </row>
    <row r="114" spans="1:10" s="4" customFormat="1" ht="33">
      <c r="A114" s="14">
        <v>113</v>
      </c>
      <c r="B114" s="10" t="s">
        <v>287</v>
      </c>
      <c r="C114" s="14" t="s">
        <v>591</v>
      </c>
      <c r="D114" s="14" t="s">
        <v>596</v>
      </c>
      <c r="E114" s="16" t="s">
        <v>603</v>
      </c>
      <c r="F114" s="14">
        <v>1</v>
      </c>
      <c r="G114" s="15" t="s">
        <v>602</v>
      </c>
      <c r="H114" s="33">
        <f t="shared" si="3"/>
        <v>142</v>
      </c>
      <c r="I114" s="14" t="s">
        <v>498</v>
      </c>
      <c r="J114" s="17" t="s">
        <v>781</v>
      </c>
    </row>
    <row r="115" spans="1:10" s="4" customFormat="1" ht="33">
      <c r="A115" s="10">
        <v>114</v>
      </c>
      <c r="B115" s="10" t="s">
        <v>287</v>
      </c>
      <c r="C115" s="14" t="s">
        <v>592</v>
      </c>
      <c r="D115" s="14" t="s">
        <v>595</v>
      </c>
      <c r="E115" s="17" t="s">
        <v>601</v>
      </c>
      <c r="F115" s="14">
        <v>1</v>
      </c>
      <c r="G115" s="15" t="s">
        <v>602</v>
      </c>
      <c r="H115" s="33">
        <f t="shared" si="3"/>
        <v>143</v>
      </c>
      <c r="I115" s="14" t="s">
        <v>498</v>
      </c>
      <c r="J115" s="17" t="s">
        <v>781</v>
      </c>
    </row>
    <row r="116" spans="1:10" s="4" customFormat="1" ht="33">
      <c r="A116" s="14">
        <v>115</v>
      </c>
      <c r="B116" s="10" t="s">
        <v>834</v>
      </c>
      <c r="C116" s="14" t="s">
        <v>264</v>
      </c>
      <c r="D116" s="14" t="s">
        <v>265</v>
      </c>
      <c r="E116" s="16" t="s">
        <v>616</v>
      </c>
      <c r="F116" s="14">
        <v>2</v>
      </c>
      <c r="G116" s="15" t="s">
        <v>8</v>
      </c>
      <c r="H116" s="33">
        <f t="shared" si="3"/>
        <v>145</v>
      </c>
      <c r="I116" s="14" t="s">
        <v>609</v>
      </c>
      <c r="J116" s="17" t="s">
        <v>781</v>
      </c>
    </row>
    <row r="117" spans="1:10" s="4" customFormat="1" ht="33">
      <c r="A117" s="10">
        <v>116</v>
      </c>
      <c r="B117" s="10" t="s">
        <v>834</v>
      </c>
      <c r="C117" s="14" t="s">
        <v>611</v>
      </c>
      <c r="D117" s="14" t="s">
        <v>614</v>
      </c>
      <c r="E117" s="16" t="s">
        <v>617</v>
      </c>
      <c r="F117" s="14">
        <v>2</v>
      </c>
      <c r="G117" s="15" t="s">
        <v>8</v>
      </c>
      <c r="H117" s="33">
        <f t="shared" si="3"/>
        <v>147</v>
      </c>
      <c r="I117" s="14" t="s">
        <v>609</v>
      </c>
      <c r="J117" s="17" t="s">
        <v>781</v>
      </c>
    </row>
    <row r="118" spans="1:10" s="4" customFormat="1" ht="33">
      <c r="A118" s="14">
        <v>117</v>
      </c>
      <c r="B118" s="10" t="s">
        <v>834</v>
      </c>
      <c r="C118" s="14" t="s">
        <v>612</v>
      </c>
      <c r="D118" s="14" t="s">
        <v>615</v>
      </c>
      <c r="E118" s="16" t="s">
        <v>618</v>
      </c>
      <c r="F118" s="14">
        <v>1</v>
      </c>
      <c r="G118" s="15" t="s">
        <v>619</v>
      </c>
      <c r="H118" s="33">
        <f t="shared" si="3"/>
        <v>148</v>
      </c>
      <c r="I118" s="14" t="s">
        <v>609</v>
      </c>
      <c r="J118" s="17" t="s">
        <v>781</v>
      </c>
    </row>
    <row r="119" spans="1:10" s="4" customFormat="1" ht="33">
      <c r="A119" s="10">
        <v>118</v>
      </c>
      <c r="B119" s="10" t="s">
        <v>834</v>
      </c>
      <c r="C119" s="14" t="s">
        <v>630</v>
      </c>
      <c r="D119" s="14" t="s">
        <v>631</v>
      </c>
      <c r="E119" s="16" t="s">
        <v>648</v>
      </c>
      <c r="F119" s="14">
        <v>1</v>
      </c>
      <c r="G119" s="15" t="s">
        <v>619</v>
      </c>
      <c r="H119" s="33">
        <f t="shared" si="3"/>
        <v>149</v>
      </c>
      <c r="I119" s="17" t="s">
        <v>622</v>
      </c>
      <c r="J119" s="17" t="s">
        <v>781</v>
      </c>
    </row>
    <row r="120" spans="1:10" s="4" customFormat="1" ht="33">
      <c r="A120" s="14">
        <v>119</v>
      </c>
      <c r="B120" s="10" t="s">
        <v>834</v>
      </c>
      <c r="C120" s="14" t="s">
        <v>632</v>
      </c>
      <c r="D120" s="14" t="s">
        <v>647</v>
      </c>
      <c r="E120" s="16" t="s">
        <v>650</v>
      </c>
      <c r="F120" s="14">
        <v>1</v>
      </c>
      <c r="G120" s="15" t="s">
        <v>619</v>
      </c>
      <c r="H120" s="33">
        <f t="shared" si="3"/>
        <v>150</v>
      </c>
      <c r="I120" s="17" t="s">
        <v>622</v>
      </c>
      <c r="J120" s="17" t="s">
        <v>781</v>
      </c>
    </row>
    <row r="121" spans="1:10" s="4" customFormat="1" ht="33">
      <c r="A121" s="10">
        <v>120</v>
      </c>
      <c r="B121" s="10" t="s">
        <v>834</v>
      </c>
      <c r="C121" s="14" t="s">
        <v>633</v>
      </c>
      <c r="D121" s="14" t="s">
        <v>646</v>
      </c>
      <c r="E121" s="16" t="s">
        <v>649</v>
      </c>
      <c r="F121" s="14">
        <v>1</v>
      </c>
      <c r="G121" s="15" t="s">
        <v>619</v>
      </c>
      <c r="H121" s="33">
        <f t="shared" si="3"/>
        <v>151</v>
      </c>
      <c r="I121" s="17" t="s">
        <v>622</v>
      </c>
      <c r="J121" s="17" t="s">
        <v>781</v>
      </c>
    </row>
    <row r="122" spans="1:10" s="4" customFormat="1" ht="33">
      <c r="A122" s="14">
        <v>121</v>
      </c>
      <c r="B122" s="10" t="s">
        <v>834</v>
      </c>
      <c r="C122" s="14" t="s">
        <v>634</v>
      </c>
      <c r="D122" s="17" t="s">
        <v>645</v>
      </c>
      <c r="E122" s="16" t="s">
        <v>651</v>
      </c>
      <c r="F122" s="14">
        <v>1</v>
      </c>
      <c r="G122" s="15" t="s">
        <v>8</v>
      </c>
      <c r="H122" s="33">
        <f t="shared" si="3"/>
        <v>152</v>
      </c>
      <c r="I122" s="17" t="s">
        <v>622</v>
      </c>
      <c r="J122" s="17" t="s">
        <v>781</v>
      </c>
    </row>
    <row r="123" spans="1:10" s="4" customFormat="1" ht="33">
      <c r="A123" s="10">
        <v>122</v>
      </c>
      <c r="B123" s="10" t="s">
        <v>834</v>
      </c>
      <c r="C123" s="14" t="s">
        <v>635</v>
      </c>
      <c r="D123" s="17" t="s">
        <v>644</v>
      </c>
      <c r="E123" s="16" t="s">
        <v>652</v>
      </c>
      <c r="F123" s="14">
        <v>1</v>
      </c>
      <c r="G123" s="15" t="s">
        <v>653</v>
      </c>
      <c r="H123" s="33">
        <f t="shared" si="3"/>
        <v>153</v>
      </c>
      <c r="I123" s="17" t="s">
        <v>622</v>
      </c>
      <c r="J123" s="17" t="s">
        <v>781</v>
      </c>
    </row>
    <row r="124" spans="1:10" s="4" customFormat="1" ht="33">
      <c r="A124" s="14">
        <v>123</v>
      </c>
      <c r="B124" s="10" t="s">
        <v>834</v>
      </c>
      <c r="C124" s="14" t="s">
        <v>134</v>
      </c>
      <c r="D124" s="17" t="s">
        <v>643</v>
      </c>
      <c r="E124" s="16" t="s">
        <v>654</v>
      </c>
      <c r="F124" s="14">
        <v>1</v>
      </c>
      <c r="G124" s="15" t="s">
        <v>655</v>
      </c>
      <c r="H124" s="33">
        <f t="shared" si="3"/>
        <v>154</v>
      </c>
      <c r="I124" s="17" t="s">
        <v>622</v>
      </c>
      <c r="J124" s="17" t="s">
        <v>781</v>
      </c>
    </row>
    <row r="125" spans="1:10" s="4" customFormat="1" ht="33">
      <c r="A125" s="10">
        <v>124</v>
      </c>
      <c r="B125" s="10" t="s">
        <v>834</v>
      </c>
      <c r="C125" s="14" t="s">
        <v>637</v>
      </c>
      <c r="D125" s="17" t="s">
        <v>642</v>
      </c>
      <c r="E125" s="16" t="s">
        <v>656</v>
      </c>
      <c r="F125" s="14">
        <v>1</v>
      </c>
      <c r="G125" s="15" t="s">
        <v>8</v>
      </c>
      <c r="H125" s="33">
        <f t="shared" si="3"/>
        <v>155</v>
      </c>
      <c r="I125" s="17" t="s">
        <v>622</v>
      </c>
      <c r="J125" s="17" t="s">
        <v>781</v>
      </c>
    </row>
    <row r="126" spans="1:10" s="4" customFormat="1" ht="33">
      <c r="A126" s="14">
        <v>125</v>
      </c>
      <c r="B126" s="10" t="s">
        <v>834</v>
      </c>
      <c r="C126" s="14" t="s">
        <v>638</v>
      </c>
      <c r="D126" s="17" t="s">
        <v>641</v>
      </c>
      <c r="E126" s="16" t="s">
        <v>657</v>
      </c>
      <c r="F126" s="14">
        <v>1</v>
      </c>
      <c r="G126" s="15" t="s">
        <v>8</v>
      </c>
      <c r="H126" s="33">
        <f t="shared" si="3"/>
        <v>156</v>
      </c>
      <c r="I126" s="17" t="s">
        <v>622</v>
      </c>
      <c r="J126" s="17" t="s">
        <v>781</v>
      </c>
    </row>
    <row r="127" spans="1:10" s="4" customFormat="1" ht="33">
      <c r="A127" s="10">
        <v>126</v>
      </c>
      <c r="B127" s="10" t="s">
        <v>834</v>
      </c>
      <c r="C127" s="14" t="s">
        <v>639</v>
      </c>
      <c r="D127" s="17" t="s">
        <v>640</v>
      </c>
      <c r="E127" s="16" t="s">
        <v>658</v>
      </c>
      <c r="F127" s="14">
        <v>1</v>
      </c>
      <c r="G127" s="15" t="s">
        <v>570</v>
      </c>
      <c r="H127" s="33">
        <f t="shared" si="3"/>
        <v>157</v>
      </c>
      <c r="I127" s="17" t="s">
        <v>622</v>
      </c>
      <c r="J127" s="17" t="s">
        <v>781</v>
      </c>
    </row>
    <row r="128" spans="1:10" s="4" customFormat="1" ht="33">
      <c r="A128" s="14">
        <v>127</v>
      </c>
      <c r="B128" s="10" t="s">
        <v>834</v>
      </c>
      <c r="C128" s="14" t="s">
        <v>659</v>
      </c>
      <c r="D128" s="17" t="s">
        <v>660</v>
      </c>
      <c r="E128" s="16" t="s">
        <v>663</v>
      </c>
      <c r="F128" s="14">
        <v>1</v>
      </c>
      <c r="G128" s="15" t="s">
        <v>570</v>
      </c>
      <c r="H128" s="33">
        <f t="shared" si="3"/>
        <v>158</v>
      </c>
      <c r="I128" s="17" t="s">
        <v>622</v>
      </c>
      <c r="J128" s="17" t="s">
        <v>781</v>
      </c>
    </row>
    <row r="129" spans="1:10" s="4" customFormat="1" ht="33">
      <c r="A129" s="10">
        <v>128</v>
      </c>
      <c r="B129" s="10" t="s">
        <v>834</v>
      </c>
      <c r="C129" s="14" t="s">
        <v>661</v>
      </c>
      <c r="D129" s="17" t="s">
        <v>662</v>
      </c>
      <c r="E129" s="16" t="s">
        <v>664</v>
      </c>
      <c r="F129" s="14">
        <v>2</v>
      </c>
      <c r="G129" s="15" t="s">
        <v>570</v>
      </c>
      <c r="H129" s="33">
        <f t="shared" si="3"/>
        <v>160</v>
      </c>
      <c r="I129" s="17" t="s">
        <v>622</v>
      </c>
      <c r="J129" s="17" t="s">
        <v>781</v>
      </c>
    </row>
    <row r="130" spans="1:10" s="5" customFormat="1" ht="33">
      <c r="A130" s="22">
        <v>129</v>
      </c>
      <c r="B130" s="22" t="s">
        <v>870</v>
      </c>
      <c r="C130" s="18" t="s">
        <v>695</v>
      </c>
      <c r="D130" s="18" t="s">
        <v>696</v>
      </c>
      <c r="E130" s="21" t="s">
        <v>697</v>
      </c>
      <c r="F130" s="36">
        <v>1</v>
      </c>
      <c r="G130" s="19" t="s">
        <v>698</v>
      </c>
      <c r="H130" s="193">
        <f t="shared" si="3"/>
        <v>161</v>
      </c>
      <c r="I130" s="20" t="s">
        <v>715</v>
      </c>
      <c r="J130" s="20" t="s">
        <v>1060</v>
      </c>
    </row>
    <row r="131" spans="1:10" s="5" customFormat="1" ht="33">
      <c r="A131" s="18">
        <v>130</v>
      </c>
      <c r="B131" s="22" t="s">
        <v>870</v>
      </c>
      <c r="C131" s="18" t="s">
        <v>699</v>
      </c>
      <c r="D131" s="18" t="s">
        <v>700</v>
      </c>
      <c r="E131" s="21" t="s">
        <v>701</v>
      </c>
      <c r="F131" s="36">
        <v>1</v>
      </c>
      <c r="G131" s="19" t="s">
        <v>702</v>
      </c>
      <c r="H131" s="193">
        <f t="shared" ref="H131:H134" si="4">H130+F131</f>
        <v>162</v>
      </c>
      <c r="I131" s="20" t="s">
        <v>715</v>
      </c>
      <c r="J131" s="20" t="s">
        <v>1060</v>
      </c>
    </row>
    <row r="132" spans="1:10" s="5" customFormat="1" ht="33">
      <c r="A132" s="22">
        <v>131</v>
      </c>
      <c r="B132" s="22" t="s">
        <v>870</v>
      </c>
      <c r="C132" s="18" t="s">
        <v>703</v>
      </c>
      <c r="D132" s="18" t="s">
        <v>704</v>
      </c>
      <c r="E132" s="21" t="s">
        <v>705</v>
      </c>
      <c r="F132" s="36">
        <v>1</v>
      </c>
      <c r="G132" s="19" t="s">
        <v>698</v>
      </c>
      <c r="H132" s="193">
        <f t="shared" si="4"/>
        <v>163</v>
      </c>
      <c r="I132" s="20" t="s">
        <v>715</v>
      </c>
      <c r="J132" s="20" t="s">
        <v>1060</v>
      </c>
    </row>
    <row r="133" spans="1:10" s="5" customFormat="1" ht="33">
      <c r="A133" s="18">
        <v>132</v>
      </c>
      <c r="B133" s="22" t="s">
        <v>870</v>
      </c>
      <c r="C133" s="18" t="s">
        <v>706</v>
      </c>
      <c r="D133" s="18" t="s">
        <v>707</v>
      </c>
      <c r="E133" s="21" t="s">
        <v>708</v>
      </c>
      <c r="F133" s="36">
        <v>1</v>
      </c>
      <c r="G133" s="19" t="s">
        <v>698</v>
      </c>
      <c r="H133" s="193">
        <f t="shared" si="4"/>
        <v>164</v>
      </c>
      <c r="I133" s="20" t="s">
        <v>715</v>
      </c>
      <c r="J133" s="20" t="s">
        <v>1060</v>
      </c>
    </row>
    <row r="134" spans="1:10" s="5" customFormat="1" ht="33">
      <c r="A134" s="22">
        <v>133</v>
      </c>
      <c r="B134" s="22" t="s">
        <v>870</v>
      </c>
      <c r="C134" s="18" t="s">
        <v>709</v>
      </c>
      <c r="D134" s="18" t="s">
        <v>710</v>
      </c>
      <c r="E134" s="21" t="s">
        <v>711</v>
      </c>
      <c r="F134" s="36">
        <v>2</v>
      </c>
      <c r="G134" s="19" t="s">
        <v>698</v>
      </c>
      <c r="H134" s="193">
        <f t="shared" si="4"/>
        <v>166</v>
      </c>
      <c r="I134" s="20" t="s">
        <v>715</v>
      </c>
      <c r="J134" s="20" t="s">
        <v>1060</v>
      </c>
    </row>
    <row r="135" spans="1:10" s="5" customFormat="1" ht="33">
      <c r="A135" s="18">
        <v>134</v>
      </c>
      <c r="B135" s="22" t="s">
        <v>870</v>
      </c>
      <c r="C135" s="18" t="s">
        <v>712</v>
      </c>
      <c r="D135" s="18" t="s">
        <v>713</v>
      </c>
      <c r="E135" s="21" t="s">
        <v>714</v>
      </c>
      <c r="F135" s="36">
        <v>2</v>
      </c>
      <c r="G135" s="19" t="s">
        <v>698</v>
      </c>
      <c r="H135" s="35">
        <f t="shared" ref="H135:H148" si="5">H134+F135</f>
        <v>168</v>
      </c>
      <c r="I135" s="20" t="s">
        <v>715</v>
      </c>
      <c r="J135" s="20" t="s">
        <v>1060</v>
      </c>
    </row>
    <row r="136" spans="1:10" s="123" customFormat="1" ht="33">
      <c r="A136" s="122">
        <v>135</v>
      </c>
      <c r="B136" s="122" t="s">
        <v>870</v>
      </c>
      <c r="C136" s="95" t="s">
        <v>734</v>
      </c>
      <c r="D136" s="95" t="s">
        <v>735</v>
      </c>
      <c r="E136" s="73" t="s">
        <v>57</v>
      </c>
      <c r="F136" s="95">
        <v>1</v>
      </c>
      <c r="G136" s="96" t="s">
        <v>8</v>
      </c>
      <c r="H136" s="121">
        <f t="shared" si="5"/>
        <v>169</v>
      </c>
      <c r="I136" s="95" t="s">
        <v>724</v>
      </c>
      <c r="J136" s="120" t="s">
        <v>736</v>
      </c>
    </row>
    <row r="137" spans="1:10" s="123" customFormat="1" ht="33">
      <c r="A137" s="95">
        <v>136</v>
      </c>
      <c r="B137" s="122" t="s">
        <v>870</v>
      </c>
      <c r="C137" s="95" t="s">
        <v>737</v>
      </c>
      <c r="D137" s="95" t="s">
        <v>738</v>
      </c>
      <c r="E137" s="73" t="s">
        <v>17</v>
      </c>
      <c r="F137" s="95">
        <v>2</v>
      </c>
      <c r="G137" s="96" t="s">
        <v>8</v>
      </c>
      <c r="H137" s="121">
        <f t="shared" si="5"/>
        <v>171</v>
      </c>
      <c r="I137" s="95" t="s">
        <v>724</v>
      </c>
      <c r="J137" s="120" t="s">
        <v>736</v>
      </c>
    </row>
    <row r="138" spans="1:10" s="123" customFormat="1" ht="33">
      <c r="A138" s="122">
        <v>137</v>
      </c>
      <c r="B138" s="122" t="s">
        <v>870</v>
      </c>
      <c r="C138" s="95" t="s">
        <v>739</v>
      </c>
      <c r="D138" s="95" t="s">
        <v>740</v>
      </c>
      <c r="E138" s="73" t="s">
        <v>741</v>
      </c>
      <c r="F138" s="95">
        <v>1</v>
      </c>
      <c r="G138" s="96" t="s">
        <v>746</v>
      </c>
      <c r="H138" s="121">
        <f t="shared" si="5"/>
        <v>172</v>
      </c>
      <c r="I138" s="95" t="s">
        <v>724</v>
      </c>
      <c r="J138" s="120"/>
    </row>
    <row r="139" spans="1:10" s="123" customFormat="1" ht="33">
      <c r="A139" s="95">
        <v>138</v>
      </c>
      <c r="B139" s="122" t="s">
        <v>870</v>
      </c>
      <c r="C139" s="95" t="s">
        <v>742</v>
      </c>
      <c r="D139" s="95" t="s">
        <v>743</v>
      </c>
      <c r="E139" s="73" t="s">
        <v>744</v>
      </c>
      <c r="F139" s="95">
        <v>1</v>
      </c>
      <c r="G139" s="96" t="s">
        <v>745</v>
      </c>
      <c r="H139" s="121">
        <f t="shared" si="5"/>
        <v>173</v>
      </c>
      <c r="I139" s="95" t="s">
        <v>724</v>
      </c>
      <c r="J139" s="120"/>
    </row>
    <row r="140" spans="1:10" s="123" customFormat="1" ht="33">
      <c r="A140" s="122">
        <v>139</v>
      </c>
      <c r="B140" s="122" t="s">
        <v>870</v>
      </c>
      <c r="C140" s="95" t="s">
        <v>747</v>
      </c>
      <c r="D140" s="95" t="s">
        <v>748</v>
      </c>
      <c r="E140" s="73" t="s">
        <v>19</v>
      </c>
      <c r="F140" s="95">
        <v>2</v>
      </c>
      <c r="G140" s="96" t="s">
        <v>8</v>
      </c>
      <c r="H140" s="121">
        <f t="shared" si="5"/>
        <v>175</v>
      </c>
      <c r="I140" s="95" t="s">
        <v>724</v>
      </c>
      <c r="J140" s="120" t="s">
        <v>736</v>
      </c>
    </row>
    <row r="141" spans="1:10" s="123" customFormat="1" ht="33">
      <c r="A141" s="95">
        <v>140</v>
      </c>
      <c r="B141" s="122" t="s">
        <v>870</v>
      </c>
      <c r="C141" s="95" t="s">
        <v>749</v>
      </c>
      <c r="D141" s="95" t="s">
        <v>750</v>
      </c>
      <c r="E141" s="73" t="s">
        <v>751</v>
      </c>
      <c r="F141" s="95">
        <v>2</v>
      </c>
      <c r="G141" s="96" t="s">
        <v>8</v>
      </c>
      <c r="H141" s="121">
        <f t="shared" si="5"/>
        <v>177</v>
      </c>
      <c r="I141" s="95" t="s">
        <v>724</v>
      </c>
      <c r="J141" s="120"/>
    </row>
    <row r="142" spans="1:10" s="123" customFormat="1" ht="33">
      <c r="A142" s="122">
        <v>141</v>
      </c>
      <c r="B142" s="122" t="s">
        <v>870</v>
      </c>
      <c r="C142" s="95" t="s">
        <v>752</v>
      </c>
      <c r="D142" s="95" t="s">
        <v>753</v>
      </c>
      <c r="E142" s="73" t="s">
        <v>754</v>
      </c>
      <c r="F142" s="95">
        <v>1</v>
      </c>
      <c r="G142" s="96" t="s">
        <v>8</v>
      </c>
      <c r="H142" s="121">
        <f t="shared" si="5"/>
        <v>178</v>
      </c>
      <c r="I142" s="95" t="s">
        <v>724</v>
      </c>
      <c r="J142" s="120"/>
    </row>
    <row r="143" spans="1:10" s="123" customFormat="1" ht="33">
      <c r="A143" s="95">
        <v>142</v>
      </c>
      <c r="B143" s="122" t="s">
        <v>870</v>
      </c>
      <c r="C143" s="95" t="s">
        <v>755</v>
      </c>
      <c r="D143" s="95" t="s">
        <v>756</v>
      </c>
      <c r="E143" s="73" t="s">
        <v>757</v>
      </c>
      <c r="F143" s="95">
        <v>1</v>
      </c>
      <c r="G143" s="96" t="s">
        <v>758</v>
      </c>
      <c r="H143" s="121">
        <f t="shared" si="5"/>
        <v>179</v>
      </c>
      <c r="I143" s="95" t="s">
        <v>724</v>
      </c>
      <c r="J143" s="120"/>
    </row>
    <row r="144" spans="1:10" s="123" customFormat="1" ht="33">
      <c r="A144" s="122">
        <v>143</v>
      </c>
      <c r="B144" s="122" t="s">
        <v>870</v>
      </c>
      <c r="C144" s="95" t="s">
        <v>759</v>
      </c>
      <c r="D144" s="95" t="s">
        <v>760</v>
      </c>
      <c r="E144" s="73" t="s">
        <v>41</v>
      </c>
      <c r="F144" s="95">
        <v>1</v>
      </c>
      <c r="G144" s="96" t="s">
        <v>8</v>
      </c>
      <c r="H144" s="121">
        <f t="shared" si="5"/>
        <v>180</v>
      </c>
      <c r="I144" s="95" t="s">
        <v>724</v>
      </c>
      <c r="J144" s="120" t="s">
        <v>761</v>
      </c>
    </row>
    <row r="145" spans="1:10" s="123" customFormat="1" ht="33">
      <c r="A145" s="95">
        <v>144</v>
      </c>
      <c r="B145" s="95" t="s">
        <v>1088</v>
      </c>
      <c r="C145" s="95" t="s">
        <v>1067</v>
      </c>
      <c r="D145" s="95" t="s">
        <v>1068</v>
      </c>
      <c r="E145" s="73" t="s">
        <v>1069</v>
      </c>
      <c r="F145" s="95">
        <v>1</v>
      </c>
      <c r="G145" s="96" t="s">
        <v>8</v>
      </c>
      <c r="H145" s="121">
        <f t="shared" si="5"/>
        <v>181</v>
      </c>
      <c r="I145" s="95" t="s">
        <v>1082</v>
      </c>
      <c r="J145" s="120" t="s">
        <v>1070</v>
      </c>
    </row>
    <row r="146" spans="1:10" ht="33">
      <c r="A146" s="122">
        <v>145</v>
      </c>
      <c r="B146" s="95" t="s">
        <v>1088</v>
      </c>
      <c r="C146" s="26" t="s">
        <v>1071</v>
      </c>
      <c r="D146" s="26" t="s">
        <v>1072</v>
      </c>
      <c r="E146" s="28" t="s">
        <v>1073</v>
      </c>
      <c r="F146" s="26">
        <v>2</v>
      </c>
      <c r="G146" s="27" t="s">
        <v>8</v>
      </c>
      <c r="H146" s="121">
        <f t="shared" si="5"/>
        <v>183</v>
      </c>
      <c r="I146" s="95" t="s">
        <v>1082</v>
      </c>
      <c r="J146" s="29"/>
    </row>
    <row r="147" spans="1:10" ht="33">
      <c r="A147" s="95">
        <v>146</v>
      </c>
      <c r="B147" s="95" t="s">
        <v>1088</v>
      </c>
      <c r="C147" s="26" t="s">
        <v>1074</v>
      </c>
      <c r="D147" s="26" t="s">
        <v>1077</v>
      </c>
      <c r="E147" s="28" t="s">
        <v>43</v>
      </c>
      <c r="F147" s="26">
        <v>1</v>
      </c>
      <c r="G147" s="27" t="s">
        <v>8</v>
      </c>
      <c r="H147" s="121">
        <f t="shared" si="5"/>
        <v>184</v>
      </c>
      <c r="I147" s="95" t="s">
        <v>1082</v>
      </c>
      <c r="J147" s="29"/>
    </row>
    <row r="148" spans="1:10" ht="33">
      <c r="A148" s="122">
        <v>147</v>
      </c>
      <c r="B148" s="95" t="s">
        <v>1088</v>
      </c>
      <c r="C148" s="26" t="s">
        <v>1075</v>
      </c>
      <c r="D148" s="26" t="s">
        <v>1078</v>
      </c>
      <c r="E148" s="73" t="s">
        <v>1081</v>
      </c>
      <c r="F148" s="26">
        <v>1</v>
      </c>
      <c r="G148" s="27" t="s">
        <v>1083</v>
      </c>
      <c r="H148" s="121">
        <f t="shared" si="5"/>
        <v>185</v>
      </c>
      <c r="I148" s="95" t="s">
        <v>1082</v>
      </c>
      <c r="J148" s="29"/>
    </row>
    <row r="149" spans="1:10" ht="33">
      <c r="A149" s="122">
        <v>148</v>
      </c>
      <c r="B149" s="122" t="s">
        <v>1240</v>
      </c>
      <c r="C149" s="30" t="s">
        <v>1241</v>
      </c>
      <c r="D149" s="30" t="s">
        <v>1242</v>
      </c>
      <c r="E149" s="197" t="s">
        <v>1243</v>
      </c>
      <c r="F149" s="30">
        <v>4</v>
      </c>
      <c r="G149" s="198" t="s">
        <v>1244</v>
      </c>
      <c r="H149" s="199">
        <f t="shared" ref="H145:H162" si="6">H148+F149</f>
        <v>189</v>
      </c>
      <c r="I149" s="122" t="s">
        <v>1245</v>
      </c>
      <c r="J149" s="200"/>
    </row>
    <row r="150" spans="1:10" ht="33">
      <c r="A150" s="122">
        <v>149</v>
      </c>
      <c r="B150" s="30" t="s">
        <v>1288</v>
      </c>
      <c r="C150" s="30" t="s">
        <v>1246</v>
      </c>
      <c r="D150" s="30" t="s">
        <v>1247</v>
      </c>
      <c r="E150" s="126" t="s">
        <v>1248</v>
      </c>
      <c r="F150" s="30">
        <v>1</v>
      </c>
      <c r="G150" s="198" t="s">
        <v>1249</v>
      </c>
      <c r="H150" s="199">
        <f t="shared" si="6"/>
        <v>190</v>
      </c>
      <c r="I150" s="30" t="s">
        <v>1287</v>
      </c>
      <c r="J150" s="200"/>
    </row>
    <row r="151" spans="1:10" ht="33">
      <c r="A151" s="122">
        <v>150</v>
      </c>
      <c r="B151" s="30" t="s">
        <v>1289</v>
      </c>
      <c r="C151" s="30" t="s">
        <v>1250</v>
      </c>
      <c r="D151" s="30" t="s">
        <v>1247</v>
      </c>
      <c r="E151" s="126" t="s">
        <v>1251</v>
      </c>
      <c r="F151" s="30">
        <v>1</v>
      </c>
      <c r="G151" s="198" t="s">
        <v>1252</v>
      </c>
      <c r="H151" s="199">
        <f t="shared" si="6"/>
        <v>191</v>
      </c>
      <c r="I151" s="30" t="s">
        <v>1287</v>
      </c>
      <c r="J151" s="200"/>
    </row>
    <row r="152" spans="1:10" ht="33">
      <c r="A152" s="122">
        <v>151</v>
      </c>
      <c r="B152" s="30" t="s">
        <v>728</v>
      </c>
      <c r="C152" s="30" t="s">
        <v>1253</v>
      </c>
      <c r="D152" s="30" t="s">
        <v>1254</v>
      </c>
      <c r="E152" s="126" t="s">
        <v>1255</v>
      </c>
      <c r="F152" s="30">
        <v>1</v>
      </c>
      <c r="G152" s="198" t="s">
        <v>1252</v>
      </c>
      <c r="H152" s="199">
        <f t="shared" si="6"/>
        <v>192</v>
      </c>
      <c r="I152" s="30" t="s">
        <v>1287</v>
      </c>
      <c r="J152" s="200"/>
    </row>
    <row r="153" spans="1:10" ht="33">
      <c r="A153" s="122">
        <v>152</v>
      </c>
      <c r="B153" s="30" t="s">
        <v>728</v>
      </c>
      <c r="C153" s="30" t="s">
        <v>1256</v>
      </c>
      <c r="D153" s="30" t="s">
        <v>1257</v>
      </c>
      <c r="E153" s="126" t="s">
        <v>1258</v>
      </c>
      <c r="F153" s="30">
        <v>1</v>
      </c>
      <c r="G153" s="198" t="s">
        <v>1252</v>
      </c>
      <c r="H153" s="199">
        <f t="shared" si="6"/>
        <v>193</v>
      </c>
      <c r="I153" s="30" t="s">
        <v>1287</v>
      </c>
      <c r="J153" s="200"/>
    </row>
    <row r="154" spans="1:10" ht="33">
      <c r="A154" s="122">
        <v>153</v>
      </c>
      <c r="B154" s="30" t="s">
        <v>728</v>
      </c>
      <c r="C154" s="30" t="s">
        <v>1259</v>
      </c>
      <c r="D154" s="30" t="s">
        <v>1260</v>
      </c>
      <c r="E154" s="126" t="s">
        <v>1261</v>
      </c>
      <c r="F154" s="30">
        <v>1</v>
      </c>
      <c r="G154" s="198" t="s">
        <v>1252</v>
      </c>
      <c r="H154" s="199">
        <f t="shared" si="6"/>
        <v>194</v>
      </c>
      <c r="I154" s="30" t="s">
        <v>1287</v>
      </c>
      <c r="J154" s="200"/>
    </row>
    <row r="155" spans="1:10" ht="33">
      <c r="A155" s="122">
        <v>154</v>
      </c>
      <c r="B155" s="30" t="s">
        <v>728</v>
      </c>
      <c r="C155" s="30" t="s">
        <v>1262</v>
      </c>
      <c r="D155" s="30" t="s">
        <v>1263</v>
      </c>
      <c r="E155" s="126" t="s">
        <v>1264</v>
      </c>
      <c r="F155" s="30">
        <v>1</v>
      </c>
      <c r="G155" s="198" t="s">
        <v>1252</v>
      </c>
      <c r="H155" s="199">
        <f t="shared" si="6"/>
        <v>195</v>
      </c>
      <c r="I155" s="30" t="s">
        <v>1287</v>
      </c>
      <c r="J155" s="200"/>
    </row>
    <row r="156" spans="1:10" ht="33">
      <c r="A156" s="122">
        <v>155</v>
      </c>
      <c r="B156" s="30" t="s">
        <v>728</v>
      </c>
      <c r="C156" s="30" t="s">
        <v>1265</v>
      </c>
      <c r="D156" s="30" t="s">
        <v>1266</v>
      </c>
      <c r="E156" s="126" t="s">
        <v>1267</v>
      </c>
      <c r="F156" s="30">
        <v>1</v>
      </c>
      <c r="G156" s="198" t="s">
        <v>1252</v>
      </c>
      <c r="H156" s="199">
        <f t="shared" si="6"/>
        <v>196</v>
      </c>
      <c r="I156" s="30" t="s">
        <v>1287</v>
      </c>
      <c r="J156" s="200"/>
    </row>
    <row r="157" spans="1:10" ht="33">
      <c r="A157" s="122">
        <v>156</v>
      </c>
      <c r="B157" s="30" t="s">
        <v>728</v>
      </c>
      <c r="C157" s="30" t="s">
        <v>1268</v>
      </c>
      <c r="D157" s="30" t="s">
        <v>1269</v>
      </c>
      <c r="E157" s="126" t="s">
        <v>1270</v>
      </c>
      <c r="F157" s="30">
        <v>2</v>
      </c>
      <c r="G157" s="198" t="s">
        <v>1249</v>
      </c>
      <c r="H157" s="199">
        <f t="shared" si="6"/>
        <v>198</v>
      </c>
      <c r="I157" s="30" t="s">
        <v>1287</v>
      </c>
      <c r="J157" s="200"/>
    </row>
    <row r="158" spans="1:10" ht="33">
      <c r="A158" s="122">
        <v>157</v>
      </c>
      <c r="B158" s="30" t="s">
        <v>728</v>
      </c>
      <c r="C158" s="30" t="s">
        <v>1271</v>
      </c>
      <c r="D158" s="30" t="s">
        <v>1272</v>
      </c>
      <c r="E158" s="126" t="s">
        <v>1273</v>
      </c>
      <c r="F158" s="30">
        <v>2</v>
      </c>
      <c r="G158" s="198" t="s">
        <v>1249</v>
      </c>
      <c r="H158" s="199">
        <f t="shared" si="6"/>
        <v>200</v>
      </c>
      <c r="I158" s="30" t="s">
        <v>1287</v>
      </c>
      <c r="J158" s="200" t="s">
        <v>1295</v>
      </c>
    </row>
    <row r="159" spans="1:10" ht="33">
      <c r="A159" s="122">
        <v>158</v>
      </c>
      <c r="B159" s="30" t="s">
        <v>728</v>
      </c>
      <c r="C159" s="30" t="s">
        <v>1274</v>
      </c>
      <c r="D159" s="30" t="s">
        <v>1275</v>
      </c>
      <c r="E159" s="126" t="s">
        <v>1276</v>
      </c>
      <c r="F159" s="30">
        <v>1</v>
      </c>
      <c r="G159" s="198" t="s">
        <v>1249</v>
      </c>
      <c r="H159" s="199">
        <f t="shared" si="6"/>
        <v>201</v>
      </c>
      <c r="I159" s="30" t="s">
        <v>1287</v>
      </c>
      <c r="J159" s="200" t="s">
        <v>1295</v>
      </c>
    </row>
    <row r="160" spans="1:10" ht="33">
      <c r="A160" s="122">
        <v>159</v>
      </c>
      <c r="B160" s="30" t="s">
        <v>728</v>
      </c>
      <c r="C160" s="30" t="s">
        <v>1277</v>
      </c>
      <c r="D160" s="30" t="s">
        <v>1278</v>
      </c>
      <c r="E160" s="126" t="s">
        <v>1279</v>
      </c>
      <c r="F160" s="30">
        <v>2</v>
      </c>
      <c r="G160" s="198" t="s">
        <v>1280</v>
      </c>
      <c r="H160" s="199">
        <f t="shared" si="6"/>
        <v>203</v>
      </c>
      <c r="I160" s="30" t="s">
        <v>1287</v>
      </c>
      <c r="J160" s="200" t="s">
        <v>1295</v>
      </c>
    </row>
    <row r="161" spans="1:10" ht="33">
      <c r="A161" s="122">
        <v>160</v>
      </c>
      <c r="B161" s="30" t="s">
        <v>728</v>
      </c>
      <c r="C161" s="30" t="s">
        <v>1281</v>
      </c>
      <c r="D161" s="30" t="s">
        <v>1282</v>
      </c>
      <c r="E161" s="126" t="s">
        <v>1283</v>
      </c>
      <c r="F161" s="30">
        <v>1</v>
      </c>
      <c r="G161" s="198" t="s">
        <v>1280</v>
      </c>
      <c r="H161" s="199">
        <f t="shared" si="6"/>
        <v>204</v>
      </c>
      <c r="I161" s="30" t="s">
        <v>1287</v>
      </c>
      <c r="J161" s="200" t="s">
        <v>1295</v>
      </c>
    </row>
    <row r="162" spans="1:10" ht="33">
      <c r="A162" s="122">
        <v>161</v>
      </c>
      <c r="B162" s="30" t="s">
        <v>728</v>
      </c>
      <c r="C162" s="30" t="s">
        <v>1284</v>
      </c>
      <c r="D162" s="30" t="s">
        <v>1285</v>
      </c>
      <c r="E162" s="126" t="s">
        <v>1286</v>
      </c>
      <c r="F162" s="30">
        <v>1</v>
      </c>
      <c r="G162" s="198" t="s">
        <v>1280</v>
      </c>
      <c r="H162" s="199">
        <f t="shared" si="6"/>
        <v>205</v>
      </c>
      <c r="I162" s="30" t="s">
        <v>1287</v>
      </c>
      <c r="J162" s="200" t="s">
        <v>1295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8"/>
  <sheetViews>
    <sheetView topLeftCell="A63" workbookViewId="0">
      <selection activeCell="H80" sqref="H80"/>
    </sheetView>
  </sheetViews>
  <sheetFormatPr defaultRowHeight="16.5"/>
  <cols>
    <col min="1" max="1" width="5.5" style="1" bestFit="1" customWidth="1"/>
    <col min="2" max="2" width="5.5" style="1" hidden="1" customWidth="1"/>
    <col min="3" max="3" width="9.25" style="1" bestFit="1" customWidth="1"/>
    <col min="4" max="4" width="16" style="1" bestFit="1" customWidth="1"/>
    <col min="5" max="5" width="34.875" customWidth="1"/>
    <col min="6" max="6" width="5.375" style="69" customWidth="1"/>
    <col min="7" max="7" width="16.25" style="1" bestFit="1" customWidth="1"/>
    <col min="8" max="8" width="6" style="2" customWidth="1"/>
    <col min="9" max="9" width="11.875" style="1" bestFit="1" customWidth="1"/>
    <col min="10" max="10" width="11.875" customWidth="1"/>
  </cols>
  <sheetData>
    <row r="1" spans="1:10" s="3" customFormat="1" ht="23.25" customHeight="1">
      <c r="A1" s="8" t="s">
        <v>0</v>
      </c>
      <c r="B1" s="8" t="s">
        <v>202</v>
      </c>
      <c r="C1" s="8" t="s">
        <v>2</v>
      </c>
      <c r="D1" s="8" t="s">
        <v>2</v>
      </c>
      <c r="E1" s="9" t="s">
        <v>4</v>
      </c>
      <c r="F1" s="71" t="s">
        <v>3</v>
      </c>
      <c r="G1" s="8" t="s">
        <v>5</v>
      </c>
      <c r="H1" s="71" t="s">
        <v>52</v>
      </c>
      <c r="I1" s="8" t="s">
        <v>1</v>
      </c>
      <c r="J1" s="8" t="s">
        <v>206</v>
      </c>
    </row>
    <row r="2" spans="1:10" s="81" customFormat="1" ht="33">
      <c r="A2" s="77">
        <v>1</v>
      </c>
      <c r="B2" s="77" t="s">
        <v>1217</v>
      </c>
      <c r="C2" s="78" t="s">
        <v>1218</v>
      </c>
      <c r="D2" s="78" t="s">
        <v>1219</v>
      </c>
      <c r="E2" s="79" t="s">
        <v>433</v>
      </c>
      <c r="F2" s="119">
        <v>2</v>
      </c>
      <c r="G2" s="78" t="s">
        <v>1209</v>
      </c>
      <c r="H2" s="143">
        <f>F2</f>
        <v>2</v>
      </c>
      <c r="I2" s="77" t="s">
        <v>320</v>
      </c>
      <c r="J2" s="79" t="s">
        <v>1220</v>
      </c>
    </row>
    <row r="3" spans="1:10" s="5" customFormat="1" ht="33">
      <c r="A3" s="18">
        <v>2</v>
      </c>
      <c r="B3" s="18"/>
      <c r="C3" s="19" t="s">
        <v>211</v>
      </c>
      <c r="D3" s="19" t="s">
        <v>212</v>
      </c>
      <c r="E3" s="21" t="s">
        <v>213</v>
      </c>
      <c r="F3" s="36">
        <v>1</v>
      </c>
      <c r="G3" s="19" t="s">
        <v>214</v>
      </c>
      <c r="H3" s="35">
        <f>H2+F3</f>
        <v>3</v>
      </c>
      <c r="I3" s="18" t="s">
        <v>83</v>
      </c>
      <c r="J3" s="20" t="s">
        <v>210</v>
      </c>
    </row>
    <row r="4" spans="1:10" s="5" customFormat="1" ht="33">
      <c r="A4" s="18">
        <v>3</v>
      </c>
      <c r="B4" s="18"/>
      <c r="C4" s="19" t="s">
        <v>215</v>
      </c>
      <c r="D4" s="19" t="s">
        <v>216</v>
      </c>
      <c r="E4" s="21" t="s">
        <v>217</v>
      </c>
      <c r="F4" s="36">
        <v>1</v>
      </c>
      <c r="G4" s="19" t="s">
        <v>214</v>
      </c>
      <c r="H4" s="35">
        <f t="shared" ref="H4:H5" si="0">H3+F4</f>
        <v>4</v>
      </c>
      <c r="I4" s="18" t="s">
        <v>83</v>
      </c>
      <c r="J4" s="20" t="s">
        <v>210</v>
      </c>
    </row>
    <row r="5" spans="1:10" s="7" customFormat="1" ht="33">
      <c r="A5" s="18">
        <v>4</v>
      </c>
      <c r="B5" s="22"/>
      <c r="C5" s="23" t="s">
        <v>252</v>
      </c>
      <c r="D5" s="23" t="s">
        <v>253</v>
      </c>
      <c r="E5" s="24" t="s">
        <v>254</v>
      </c>
      <c r="F5" s="118">
        <v>1</v>
      </c>
      <c r="G5" s="23" t="s">
        <v>255</v>
      </c>
      <c r="H5" s="35">
        <f t="shared" si="0"/>
        <v>5</v>
      </c>
      <c r="I5" s="22" t="s">
        <v>219</v>
      </c>
      <c r="J5" s="25" t="s">
        <v>256</v>
      </c>
    </row>
    <row r="6" spans="1:10" s="100" customFormat="1" ht="33">
      <c r="A6" s="97">
        <v>5</v>
      </c>
      <c r="B6" s="98"/>
      <c r="C6" s="97" t="s">
        <v>363</v>
      </c>
      <c r="D6" s="97" t="s">
        <v>364</v>
      </c>
      <c r="E6" s="124" t="s">
        <v>473</v>
      </c>
      <c r="F6" s="99">
        <v>1</v>
      </c>
      <c r="G6" s="101" t="s">
        <v>29</v>
      </c>
      <c r="H6" s="125">
        <f>H5+F6</f>
        <v>6</v>
      </c>
      <c r="I6" s="99" t="s">
        <v>1223</v>
      </c>
      <c r="J6" s="111" t="s">
        <v>733</v>
      </c>
    </row>
    <row r="7" spans="1:10" s="100" customFormat="1" ht="33">
      <c r="A7" s="97">
        <v>6</v>
      </c>
      <c r="B7" s="98"/>
      <c r="C7" s="97" t="s">
        <v>365</v>
      </c>
      <c r="D7" s="97" t="s">
        <v>366</v>
      </c>
      <c r="E7" s="124" t="s">
        <v>367</v>
      </c>
      <c r="F7" s="99">
        <v>2</v>
      </c>
      <c r="G7" s="101" t="s">
        <v>29</v>
      </c>
      <c r="H7" s="125">
        <f>H6+F7</f>
        <v>8</v>
      </c>
      <c r="I7" s="99" t="s">
        <v>1223</v>
      </c>
      <c r="J7" s="111" t="s">
        <v>733</v>
      </c>
    </row>
    <row r="8" spans="1:10" s="7" customFormat="1" ht="33">
      <c r="A8" s="18">
        <v>7</v>
      </c>
      <c r="B8" s="22" t="s">
        <v>220</v>
      </c>
      <c r="C8" s="22" t="s">
        <v>221</v>
      </c>
      <c r="D8" s="22" t="s">
        <v>222</v>
      </c>
      <c r="E8" s="24" t="s">
        <v>223</v>
      </c>
      <c r="F8" s="118">
        <v>7</v>
      </c>
      <c r="G8" s="23" t="s">
        <v>29</v>
      </c>
      <c r="H8" s="35">
        <f>H7+F8</f>
        <v>15</v>
      </c>
      <c r="I8" s="22" t="s">
        <v>224</v>
      </c>
      <c r="J8" s="25" t="s">
        <v>730</v>
      </c>
    </row>
    <row r="9" spans="1:10" s="112" customFormat="1" ht="33">
      <c r="A9" s="97">
        <v>8</v>
      </c>
      <c r="B9" s="102" t="s">
        <v>220</v>
      </c>
      <c r="C9" s="102" t="s">
        <v>225</v>
      </c>
      <c r="D9" s="102" t="s">
        <v>226</v>
      </c>
      <c r="E9" s="113" t="s">
        <v>227</v>
      </c>
      <c r="F9" s="117">
        <v>1</v>
      </c>
      <c r="G9" s="98" t="s">
        <v>248</v>
      </c>
      <c r="H9" s="125">
        <f>H8+F9</f>
        <v>16</v>
      </c>
      <c r="I9" s="102" t="s">
        <v>224</v>
      </c>
      <c r="J9" s="114" t="s">
        <v>731</v>
      </c>
    </row>
    <row r="10" spans="1:10" s="112" customFormat="1" ht="33">
      <c r="A10" s="97">
        <v>9</v>
      </c>
      <c r="B10" s="102" t="s">
        <v>220</v>
      </c>
      <c r="C10" s="102" t="s">
        <v>228</v>
      </c>
      <c r="D10" s="102" t="s">
        <v>229</v>
      </c>
      <c r="E10" s="113" t="s">
        <v>230</v>
      </c>
      <c r="F10" s="117">
        <v>1</v>
      </c>
      <c r="G10" s="98" t="s">
        <v>248</v>
      </c>
      <c r="H10" s="125">
        <f>H9+F10</f>
        <v>17</v>
      </c>
      <c r="I10" s="102" t="s">
        <v>224</v>
      </c>
      <c r="J10" s="114" t="s">
        <v>731</v>
      </c>
    </row>
    <row r="11" spans="1:10" s="112" customFormat="1" ht="33">
      <c r="A11" s="97">
        <v>10</v>
      </c>
      <c r="B11" s="102" t="s">
        <v>220</v>
      </c>
      <c r="C11" s="102" t="s">
        <v>231</v>
      </c>
      <c r="D11" s="102" t="s">
        <v>232</v>
      </c>
      <c r="E11" s="113" t="s">
        <v>233</v>
      </c>
      <c r="F11" s="117">
        <v>1</v>
      </c>
      <c r="G11" s="98" t="s">
        <v>248</v>
      </c>
      <c r="H11" s="125">
        <f t="shared" ref="H11:H17" si="1">H10+F11</f>
        <v>18</v>
      </c>
      <c r="I11" s="102" t="s">
        <v>224</v>
      </c>
      <c r="J11" s="114" t="s">
        <v>731</v>
      </c>
    </row>
    <row r="12" spans="1:10" s="112" customFormat="1" ht="33">
      <c r="A12" s="97">
        <v>11</v>
      </c>
      <c r="B12" s="102" t="s">
        <v>220</v>
      </c>
      <c r="C12" s="102" t="s">
        <v>234</v>
      </c>
      <c r="D12" s="102" t="s">
        <v>235</v>
      </c>
      <c r="E12" s="113" t="s">
        <v>1225</v>
      </c>
      <c r="F12" s="117">
        <v>1</v>
      </c>
      <c r="G12" s="98" t="s">
        <v>248</v>
      </c>
      <c r="H12" s="125">
        <f t="shared" si="1"/>
        <v>19</v>
      </c>
      <c r="I12" s="102" t="s">
        <v>224</v>
      </c>
      <c r="J12" s="114" t="s">
        <v>731</v>
      </c>
    </row>
    <row r="13" spans="1:10" s="112" customFormat="1" ht="33">
      <c r="A13" s="97">
        <v>12</v>
      </c>
      <c r="B13" s="102" t="s">
        <v>220</v>
      </c>
      <c r="C13" s="102" t="s">
        <v>236</v>
      </c>
      <c r="D13" s="102" t="s">
        <v>237</v>
      </c>
      <c r="E13" s="113" t="s">
        <v>238</v>
      </c>
      <c r="F13" s="117">
        <v>1</v>
      </c>
      <c r="G13" s="98" t="s">
        <v>248</v>
      </c>
      <c r="H13" s="125">
        <f t="shared" si="1"/>
        <v>20</v>
      </c>
      <c r="I13" s="102" t="s">
        <v>224</v>
      </c>
      <c r="J13" s="114" t="s">
        <v>731</v>
      </c>
    </row>
    <row r="14" spans="1:10" s="112" customFormat="1" ht="33">
      <c r="A14" s="97">
        <v>13</v>
      </c>
      <c r="B14" s="102" t="s">
        <v>220</v>
      </c>
      <c r="C14" s="102" t="s">
        <v>239</v>
      </c>
      <c r="D14" s="102" t="s">
        <v>240</v>
      </c>
      <c r="E14" s="113" t="s">
        <v>241</v>
      </c>
      <c r="F14" s="117">
        <v>1</v>
      </c>
      <c r="G14" s="98" t="s">
        <v>248</v>
      </c>
      <c r="H14" s="125">
        <f t="shared" si="1"/>
        <v>21</v>
      </c>
      <c r="I14" s="102" t="s">
        <v>224</v>
      </c>
      <c r="J14" s="114" t="s">
        <v>731</v>
      </c>
    </row>
    <row r="15" spans="1:10" s="112" customFormat="1" ht="33">
      <c r="A15" s="97">
        <v>14</v>
      </c>
      <c r="B15" s="102" t="s">
        <v>220</v>
      </c>
      <c r="C15" s="102" t="s">
        <v>242</v>
      </c>
      <c r="D15" s="102" t="s">
        <v>243</v>
      </c>
      <c r="E15" s="113" t="s">
        <v>244</v>
      </c>
      <c r="F15" s="117">
        <v>1</v>
      </c>
      <c r="G15" s="98" t="s">
        <v>248</v>
      </c>
      <c r="H15" s="125">
        <f t="shared" si="1"/>
        <v>22</v>
      </c>
      <c r="I15" s="102" t="s">
        <v>224</v>
      </c>
      <c r="J15" s="114" t="s">
        <v>731</v>
      </c>
    </row>
    <row r="16" spans="1:10" s="112" customFormat="1" ht="33">
      <c r="A16" s="97">
        <v>15</v>
      </c>
      <c r="B16" s="102" t="s">
        <v>220</v>
      </c>
      <c r="C16" s="102" t="s">
        <v>245</v>
      </c>
      <c r="D16" s="102" t="s">
        <v>246</v>
      </c>
      <c r="E16" s="113" t="s">
        <v>247</v>
      </c>
      <c r="F16" s="117">
        <v>1</v>
      </c>
      <c r="G16" s="98" t="s">
        <v>248</v>
      </c>
      <c r="H16" s="125">
        <f t="shared" si="1"/>
        <v>23</v>
      </c>
      <c r="I16" s="102" t="s">
        <v>224</v>
      </c>
      <c r="J16" s="114" t="s">
        <v>731</v>
      </c>
    </row>
    <row r="17" spans="1:10" s="112" customFormat="1" ht="33">
      <c r="A17" s="97">
        <v>16</v>
      </c>
      <c r="B17" s="102" t="s">
        <v>287</v>
      </c>
      <c r="C17" s="102" t="s">
        <v>284</v>
      </c>
      <c r="D17" s="102" t="s">
        <v>285</v>
      </c>
      <c r="E17" s="113" t="s">
        <v>286</v>
      </c>
      <c r="F17" s="117">
        <v>1</v>
      </c>
      <c r="G17" s="98" t="s">
        <v>248</v>
      </c>
      <c r="H17" s="125">
        <f t="shared" si="1"/>
        <v>24</v>
      </c>
      <c r="I17" s="102" t="s">
        <v>83</v>
      </c>
      <c r="J17" s="114" t="s">
        <v>731</v>
      </c>
    </row>
    <row r="18" spans="1:10" s="5" customFormat="1" ht="33">
      <c r="A18" s="18">
        <v>17</v>
      </c>
      <c r="B18" s="22" t="s">
        <v>356</v>
      </c>
      <c r="C18" s="18" t="s">
        <v>357</v>
      </c>
      <c r="D18" s="18" t="s">
        <v>358</v>
      </c>
      <c r="E18" s="21" t="s">
        <v>369</v>
      </c>
      <c r="F18" s="36">
        <v>1</v>
      </c>
      <c r="G18" s="19" t="s">
        <v>360</v>
      </c>
      <c r="H18" s="35">
        <f t="shared" ref="H17:H25" si="2">H17+F18</f>
        <v>25</v>
      </c>
      <c r="I18" s="18" t="s">
        <v>1221</v>
      </c>
      <c r="J18" s="20" t="s">
        <v>732</v>
      </c>
    </row>
    <row r="19" spans="1:10" s="142" customFormat="1" ht="33">
      <c r="A19" s="179">
        <v>18</v>
      </c>
      <c r="B19" s="196" t="s">
        <v>356</v>
      </c>
      <c r="C19" s="136" t="s">
        <v>1214</v>
      </c>
      <c r="D19" s="136" t="s">
        <v>1215</v>
      </c>
      <c r="E19" s="137" t="s">
        <v>1216</v>
      </c>
      <c r="F19" s="138">
        <v>1</v>
      </c>
      <c r="G19" s="139" t="s">
        <v>1209</v>
      </c>
      <c r="H19" s="181">
        <f t="shared" si="2"/>
        <v>26</v>
      </c>
      <c r="I19" s="136" t="s">
        <v>1210</v>
      </c>
      <c r="J19" s="182" t="s">
        <v>1211</v>
      </c>
    </row>
    <row r="20" spans="1:10" s="5" customFormat="1" ht="33">
      <c r="A20" s="18">
        <v>19</v>
      </c>
      <c r="B20" s="22" t="s">
        <v>581</v>
      </c>
      <c r="C20" s="22" t="s">
        <v>408</v>
      </c>
      <c r="D20" s="22" t="s">
        <v>409</v>
      </c>
      <c r="E20" s="24" t="s">
        <v>410</v>
      </c>
      <c r="F20" s="118">
        <v>1</v>
      </c>
      <c r="G20" s="23" t="s">
        <v>29</v>
      </c>
      <c r="H20" s="35">
        <f t="shared" si="2"/>
        <v>27</v>
      </c>
      <c r="I20" s="22" t="s">
        <v>432</v>
      </c>
      <c r="J20" s="25" t="s">
        <v>673</v>
      </c>
    </row>
    <row r="21" spans="1:10" s="5" customFormat="1" ht="33">
      <c r="A21" s="18">
        <v>20</v>
      </c>
      <c r="B21" s="22" t="s">
        <v>581</v>
      </c>
      <c r="C21" s="22" t="s">
        <v>411</v>
      </c>
      <c r="D21" s="22" t="s">
        <v>412</v>
      </c>
      <c r="E21" s="24" t="s">
        <v>413</v>
      </c>
      <c r="F21" s="118">
        <v>1</v>
      </c>
      <c r="G21" s="23" t="s">
        <v>29</v>
      </c>
      <c r="H21" s="35">
        <f t="shared" si="2"/>
        <v>28</v>
      </c>
      <c r="I21" s="22" t="s">
        <v>432</v>
      </c>
      <c r="J21" s="25" t="s">
        <v>673</v>
      </c>
    </row>
    <row r="22" spans="1:10" s="5" customFormat="1" ht="33">
      <c r="A22" s="18">
        <v>21</v>
      </c>
      <c r="B22" s="22" t="s">
        <v>581</v>
      </c>
      <c r="C22" s="22" t="s">
        <v>414</v>
      </c>
      <c r="D22" s="22" t="s">
        <v>415</v>
      </c>
      <c r="E22" s="24" t="s">
        <v>416</v>
      </c>
      <c r="F22" s="118">
        <v>1</v>
      </c>
      <c r="G22" s="23" t="s">
        <v>29</v>
      </c>
      <c r="H22" s="35">
        <f t="shared" si="2"/>
        <v>29</v>
      </c>
      <c r="I22" s="22" t="s">
        <v>432</v>
      </c>
      <c r="J22" s="25" t="s">
        <v>673</v>
      </c>
    </row>
    <row r="23" spans="1:10" s="5" customFormat="1" ht="33">
      <c r="A23" s="18">
        <v>22</v>
      </c>
      <c r="B23" s="22" t="s">
        <v>581</v>
      </c>
      <c r="C23" s="23" t="s">
        <v>419</v>
      </c>
      <c r="D23" s="22" t="s">
        <v>417</v>
      </c>
      <c r="E23" s="24" t="s">
        <v>418</v>
      </c>
      <c r="F23" s="118">
        <v>1</v>
      </c>
      <c r="G23" s="23" t="s">
        <v>29</v>
      </c>
      <c r="H23" s="35">
        <f t="shared" si="2"/>
        <v>30</v>
      </c>
      <c r="I23" s="22" t="s">
        <v>432</v>
      </c>
      <c r="J23" s="25" t="s">
        <v>673</v>
      </c>
    </row>
    <row r="24" spans="1:10" s="5" customFormat="1" ht="33">
      <c r="A24" s="18">
        <v>23</v>
      </c>
      <c r="B24" s="22" t="s">
        <v>620</v>
      </c>
      <c r="C24" s="18" t="s">
        <v>585</v>
      </c>
      <c r="D24" s="18" t="s">
        <v>586</v>
      </c>
      <c r="E24" s="21" t="s">
        <v>584</v>
      </c>
      <c r="F24" s="36">
        <v>1</v>
      </c>
      <c r="G24" s="19" t="s">
        <v>583</v>
      </c>
      <c r="H24" s="35">
        <f t="shared" si="2"/>
        <v>31</v>
      </c>
      <c r="I24" s="18" t="s">
        <v>498</v>
      </c>
      <c r="J24" s="25" t="s">
        <v>673</v>
      </c>
    </row>
    <row r="25" spans="1:10" s="5" customFormat="1" ht="33">
      <c r="A25" s="18">
        <v>24</v>
      </c>
      <c r="B25" s="22" t="s">
        <v>581</v>
      </c>
      <c r="C25" s="18" t="s">
        <v>668</v>
      </c>
      <c r="D25" s="18" t="s">
        <v>669</v>
      </c>
      <c r="E25" s="21" t="s">
        <v>670</v>
      </c>
      <c r="F25" s="36">
        <v>1</v>
      </c>
      <c r="G25" s="19" t="s">
        <v>675</v>
      </c>
      <c r="H25" s="35">
        <f t="shared" si="2"/>
        <v>32</v>
      </c>
      <c r="I25" s="36" t="s">
        <v>674</v>
      </c>
      <c r="J25" s="25" t="s">
        <v>673</v>
      </c>
    </row>
    <row r="26" spans="1:10" s="142" customFormat="1" ht="33">
      <c r="A26" s="179">
        <v>25</v>
      </c>
      <c r="B26" s="196" t="s">
        <v>1205</v>
      </c>
      <c r="C26" s="139" t="s">
        <v>1206</v>
      </c>
      <c r="D26" s="139" t="s">
        <v>1207</v>
      </c>
      <c r="E26" s="137" t="s">
        <v>1208</v>
      </c>
      <c r="F26" s="138">
        <v>1</v>
      </c>
      <c r="G26" s="139" t="s">
        <v>1209</v>
      </c>
      <c r="H26" s="181">
        <f t="shared" ref="H26:H42" si="3">H25+F26</f>
        <v>33</v>
      </c>
      <c r="I26" s="136" t="s">
        <v>1210</v>
      </c>
      <c r="J26" s="141" t="s">
        <v>1211</v>
      </c>
    </row>
    <row r="27" spans="1:10" s="142" customFormat="1" ht="27" customHeight="1">
      <c r="A27" s="180">
        <v>26</v>
      </c>
      <c r="B27" s="136"/>
      <c r="C27" s="136" t="s">
        <v>1212</v>
      </c>
      <c r="D27" s="136"/>
      <c r="E27" s="137" t="s">
        <v>1213</v>
      </c>
      <c r="F27" s="138">
        <v>1</v>
      </c>
      <c r="G27" s="139"/>
      <c r="H27" s="181">
        <f t="shared" si="3"/>
        <v>34</v>
      </c>
      <c r="I27" s="136" t="s">
        <v>1210</v>
      </c>
      <c r="J27" s="141" t="s">
        <v>1211</v>
      </c>
    </row>
    <row r="28" spans="1:10" s="81" customFormat="1" ht="33">
      <c r="A28" s="77">
        <v>27</v>
      </c>
      <c r="B28" s="77" t="s">
        <v>810</v>
      </c>
      <c r="C28" s="144" t="s">
        <v>811</v>
      </c>
      <c r="D28" s="77" t="s">
        <v>812</v>
      </c>
      <c r="E28" s="79" t="s">
        <v>1226</v>
      </c>
      <c r="F28" s="119">
        <v>1</v>
      </c>
      <c r="G28" s="145" t="s">
        <v>29</v>
      </c>
      <c r="H28" s="143">
        <f t="shared" si="3"/>
        <v>35</v>
      </c>
      <c r="I28" s="78" t="s">
        <v>989</v>
      </c>
      <c r="J28" s="80" t="s">
        <v>781</v>
      </c>
    </row>
    <row r="29" spans="1:10" s="6" customFormat="1" ht="33">
      <c r="A29" s="14">
        <v>28</v>
      </c>
      <c r="B29" s="10" t="s">
        <v>665</v>
      </c>
      <c r="C29" s="10" t="s">
        <v>221</v>
      </c>
      <c r="D29" s="10" t="s">
        <v>222</v>
      </c>
      <c r="E29" s="13" t="s">
        <v>223</v>
      </c>
      <c r="F29" s="32">
        <v>2</v>
      </c>
      <c r="G29" s="11" t="s">
        <v>29</v>
      </c>
      <c r="H29" s="33">
        <f t="shared" si="3"/>
        <v>37</v>
      </c>
      <c r="I29" s="10" t="s">
        <v>624</v>
      </c>
      <c r="J29" s="17" t="s">
        <v>1051</v>
      </c>
    </row>
    <row r="30" spans="1:10" s="4" customFormat="1" ht="33">
      <c r="A30" s="14">
        <v>29</v>
      </c>
      <c r="B30" s="10" t="s">
        <v>665</v>
      </c>
      <c r="C30" s="14" t="s">
        <v>341</v>
      </c>
      <c r="D30" s="14" t="s">
        <v>628</v>
      </c>
      <c r="E30" s="16" t="s">
        <v>629</v>
      </c>
      <c r="F30" s="34">
        <v>1</v>
      </c>
      <c r="G30" s="15" t="s">
        <v>248</v>
      </c>
      <c r="H30" s="33">
        <f t="shared" si="3"/>
        <v>38</v>
      </c>
      <c r="I30" s="17" t="s">
        <v>624</v>
      </c>
      <c r="J30" s="17" t="s">
        <v>1051</v>
      </c>
    </row>
    <row r="31" spans="1:10" s="5" customFormat="1" ht="33">
      <c r="A31" s="18">
        <v>30</v>
      </c>
      <c r="B31" s="22" t="s">
        <v>716</v>
      </c>
      <c r="C31" s="171" t="s">
        <v>682</v>
      </c>
      <c r="D31" s="172" t="s">
        <v>679</v>
      </c>
      <c r="E31" s="173" t="s">
        <v>1227</v>
      </c>
      <c r="F31" s="174">
        <v>2</v>
      </c>
      <c r="G31" s="171" t="s">
        <v>29</v>
      </c>
      <c r="H31" s="35">
        <f t="shared" si="3"/>
        <v>40</v>
      </c>
      <c r="I31" s="177" t="s">
        <v>681</v>
      </c>
      <c r="J31" s="20" t="s">
        <v>1057</v>
      </c>
    </row>
    <row r="32" spans="1:10" s="5" customFormat="1" ht="33">
      <c r="A32" s="18">
        <v>31</v>
      </c>
      <c r="B32" s="18" t="s">
        <v>687</v>
      </c>
      <c r="C32" s="18" t="s">
        <v>688</v>
      </c>
      <c r="D32" s="18" t="s">
        <v>689</v>
      </c>
      <c r="E32" s="21" t="s">
        <v>1228</v>
      </c>
      <c r="F32" s="36">
        <v>1</v>
      </c>
      <c r="G32" s="19" t="s">
        <v>691</v>
      </c>
      <c r="H32" s="35">
        <f t="shared" si="3"/>
        <v>41</v>
      </c>
      <c r="I32" s="20" t="s">
        <v>715</v>
      </c>
      <c r="J32" s="20" t="s">
        <v>1057</v>
      </c>
    </row>
    <row r="33" spans="1:10" s="5" customFormat="1" ht="33">
      <c r="A33" s="18">
        <v>31</v>
      </c>
      <c r="B33" s="18" t="s">
        <v>687</v>
      </c>
      <c r="C33" s="18" t="s">
        <v>692</v>
      </c>
      <c r="D33" s="18" t="s">
        <v>693</v>
      </c>
      <c r="E33" s="20" t="s">
        <v>694</v>
      </c>
      <c r="F33" s="36">
        <v>1</v>
      </c>
      <c r="G33" s="19" t="s">
        <v>691</v>
      </c>
      <c r="H33" s="35">
        <f t="shared" si="3"/>
        <v>42</v>
      </c>
      <c r="I33" s="20" t="s">
        <v>715</v>
      </c>
      <c r="J33" s="20" t="s">
        <v>1057</v>
      </c>
    </row>
    <row r="34" spans="1:10" s="5" customFormat="1" ht="33">
      <c r="A34" s="18">
        <v>32</v>
      </c>
      <c r="B34" s="18" t="s">
        <v>807</v>
      </c>
      <c r="C34" s="18" t="s">
        <v>784</v>
      </c>
      <c r="D34" s="18" t="s">
        <v>785</v>
      </c>
      <c r="E34" s="21" t="s">
        <v>786</v>
      </c>
      <c r="F34" s="36">
        <v>1</v>
      </c>
      <c r="G34" s="19" t="s">
        <v>806</v>
      </c>
      <c r="H34" s="35">
        <f t="shared" si="3"/>
        <v>43</v>
      </c>
      <c r="I34" s="18" t="s">
        <v>781</v>
      </c>
      <c r="J34" s="20" t="s">
        <v>1057</v>
      </c>
    </row>
    <row r="35" spans="1:10" s="5" customFormat="1" ht="33">
      <c r="A35" s="18">
        <v>33</v>
      </c>
      <c r="B35" s="18" t="s">
        <v>807</v>
      </c>
      <c r="C35" s="18" t="s">
        <v>783</v>
      </c>
      <c r="D35" s="18" t="s">
        <v>788</v>
      </c>
      <c r="E35" s="21" t="s">
        <v>787</v>
      </c>
      <c r="F35" s="36">
        <v>1</v>
      </c>
      <c r="G35" s="19" t="s">
        <v>806</v>
      </c>
      <c r="H35" s="35">
        <f t="shared" si="3"/>
        <v>44</v>
      </c>
      <c r="I35" s="18" t="s">
        <v>781</v>
      </c>
      <c r="J35" s="20" t="s">
        <v>1057</v>
      </c>
    </row>
    <row r="36" spans="1:10" s="5" customFormat="1" ht="33">
      <c r="A36" s="18">
        <v>34</v>
      </c>
      <c r="B36" s="18" t="s">
        <v>807</v>
      </c>
      <c r="C36" s="18" t="s">
        <v>789</v>
      </c>
      <c r="D36" s="18" t="s">
        <v>790</v>
      </c>
      <c r="E36" s="21" t="s">
        <v>791</v>
      </c>
      <c r="F36" s="36">
        <v>1</v>
      </c>
      <c r="G36" s="19" t="s">
        <v>806</v>
      </c>
      <c r="H36" s="35">
        <f t="shared" si="3"/>
        <v>45</v>
      </c>
      <c r="I36" s="18" t="s">
        <v>781</v>
      </c>
      <c r="J36" s="20" t="s">
        <v>1057</v>
      </c>
    </row>
    <row r="37" spans="1:10" s="5" customFormat="1" ht="33">
      <c r="A37" s="18">
        <v>35</v>
      </c>
      <c r="B37" s="18" t="s">
        <v>807</v>
      </c>
      <c r="C37" s="18" t="s">
        <v>793</v>
      </c>
      <c r="D37" s="18" t="s">
        <v>794</v>
      </c>
      <c r="E37" s="21" t="s">
        <v>792</v>
      </c>
      <c r="F37" s="36">
        <v>1</v>
      </c>
      <c r="G37" s="19" t="s">
        <v>806</v>
      </c>
      <c r="H37" s="35">
        <f t="shared" si="3"/>
        <v>46</v>
      </c>
      <c r="I37" s="18" t="s">
        <v>781</v>
      </c>
      <c r="J37" s="20" t="s">
        <v>1057</v>
      </c>
    </row>
    <row r="38" spans="1:10" s="5" customFormat="1" ht="33">
      <c r="A38" s="18">
        <v>36</v>
      </c>
      <c r="B38" s="18" t="s">
        <v>807</v>
      </c>
      <c r="C38" s="18" t="s">
        <v>795</v>
      </c>
      <c r="D38" s="18" t="s">
        <v>796</v>
      </c>
      <c r="E38" s="21" t="s">
        <v>797</v>
      </c>
      <c r="F38" s="36">
        <v>1</v>
      </c>
      <c r="G38" s="19" t="s">
        <v>806</v>
      </c>
      <c r="H38" s="35">
        <f t="shared" si="3"/>
        <v>47</v>
      </c>
      <c r="I38" s="18" t="s">
        <v>781</v>
      </c>
      <c r="J38" s="20" t="s">
        <v>1057</v>
      </c>
    </row>
    <row r="39" spans="1:10" s="5" customFormat="1" ht="33">
      <c r="A39" s="18">
        <v>37</v>
      </c>
      <c r="B39" s="18" t="s">
        <v>807</v>
      </c>
      <c r="C39" s="18" t="s">
        <v>798</v>
      </c>
      <c r="D39" s="18" t="s">
        <v>799</v>
      </c>
      <c r="E39" s="21" t="s">
        <v>1229</v>
      </c>
      <c r="F39" s="36">
        <v>1</v>
      </c>
      <c r="G39" s="19" t="s">
        <v>806</v>
      </c>
      <c r="H39" s="35">
        <f t="shared" si="3"/>
        <v>48</v>
      </c>
      <c r="I39" s="18" t="s">
        <v>781</v>
      </c>
      <c r="J39" s="20" t="s">
        <v>1057</v>
      </c>
    </row>
    <row r="40" spans="1:10" s="5" customFormat="1" ht="33">
      <c r="A40" s="18">
        <v>38</v>
      </c>
      <c r="B40" s="18" t="s">
        <v>807</v>
      </c>
      <c r="C40" s="18" t="s">
        <v>800</v>
      </c>
      <c r="D40" s="18" t="s">
        <v>801</v>
      </c>
      <c r="E40" s="21" t="s">
        <v>1230</v>
      </c>
      <c r="F40" s="36">
        <v>1</v>
      </c>
      <c r="G40" s="19" t="s">
        <v>806</v>
      </c>
      <c r="H40" s="35">
        <f t="shared" si="3"/>
        <v>49</v>
      </c>
      <c r="I40" s="18" t="s">
        <v>781</v>
      </c>
      <c r="J40" s="20" t="s">
        <v>1057</v>
      </c>
    </row>
    <row r="41" spans="1:10" s="5" customFormat="1" ht="33">
      <c r="A41" s="18">
        <v>39</v>
      </c>
      <c r="B41" s="18" t="s">
        <v>807</v>
      </c>
      <c r="C41" s="19" t="s">
        <v>805</v>
      </c>
      <c r="D41" s="18" t="s">
        <v>804</v>
      </c>
      <c r="E41" s="21" t="s">
        <v>803</v>
      </c>
      <c r="F41" s="36">
        <v>2</v>
      </c>
      <c r="G41" s="19" t="s">
        <v>806</v>
      </c>
      <c r="H41" s="35">
        <f t="shared" si="3"/>
        <v>51</v>
      </c>
      <c r="I41" s="18" t="s">
        <v>781</v>
      </c>
      <c r="J41" s="20" t="s">
        <v>1057</v>
      </c>
    </row>
    <row r="42" spans="1:10" s="5" customFormat="1" ht="33">
      <c r="A42" s="18">
        <v>40</v>
      </c>
      <c r="B42" s="18" t="s">
        <v>728</v>
      </c>
      <c r="C42" s="18" t="s">
        <v>818</v>
      </c>
      <c r="D42" s="18" t="s">
        <v>819</v>
      </c>
      <c r="E42" s="21" t="s">
        <v>247</v>
      </c>
      <c r="F42" s="36">
        <v>4</v>
      </c>
      <c r="G42" s="19" t="s">
        <v>990</v>
      </c>
      <c r="H42" s="35">
        <f t="shared" si="3"/>
        <v>55</v>
      </c>
      <c r="I42" s="18" t="s">
        <v>820</v>
      </c>
      <c r="J42" s="20" t="s">
        <v>1057</v>
      </c>
    </row>
    <row r="43" spans="1:10" s="142" customFormat="1" ht="33">
      <c r="A43" s="136">
        <v>41</v>
      </c>
      <c r="B43" s="136" t="s">
        <v>1052</v>
      </c>
      <c r="C43" s="136" t="s">
        <v>1053</v>
      </c>
      <c r="D43" s="136" t="s">
        <v>1054</v>
      </c>
      <c r="E43" s="137" t="s">
        <v>1231</v>
      </c>
      <c r="F43" s="138">
        <v>1</v>
      </c>
      <c r="G43" s="139" t="s">
        <v>1055</v>
      </c>
      <c r="H43" s="140">
        <f>H42+F43</f>
        <v>56</v>
      </c>
      <c r="I43" s="141" t="s">
        <v>1056</v>
      </c>
      <c r="J43" s="20" t="s">
        <v>1057</v>
      </c>
    </row>
    <row r="44" spans="1:10" s="130" customFormat="1" ht="33">
      <c r="A44" s="95">
        <v>42</v>
      </c>
      <c r="B44" s="122" t="s">
        <v>582</v>
      </c>
      <c r="C44" s="122" t="s">
        <v>236</v>
      </c>
      <c r="D44" s="122" t="s">
        <v>237</v>
      </c>
      <c r="E44" s="126" t="s">
        <v>1232</v>
      </c>
      <c r="F44" s="127">
        <v>1</v>
      </c>
      <c r="G44" s="128" t="s">
        <v>248</v>
      </c>
      <c r="H44" s="121">
        <f>H43+F44</f>
        <v>57</v>
      </c>
      <c r="I44" s="122" t="s">
        <v>723</v>
      </c>
      <c r="J44" s="129"/>
    </row>
    <row r="45" spans="1:10" s="123" customFormat="1" ht="33">
      <c r="A45" s="95">
        <v>43</v>
      </c>
      <c r="B45" s="95" t="s">
        <v>729</v>
      </c>
      <c r="C45" s="95" t="s">
        <v>720</v>
      </c>
      <c r="D45" s="95" t="s">
        <v>721</v>
      </c>
      <c r="E45" s="73" t="s">
        <v>1233</v>
      </c>
      <c r="F45" s="116">
        <v>1</v>
      </c>
      <c r="G45" s="96" t="s">
        <v>248</v>
      </c>
      <c r="H45" s="121">
        <f t="shared" ref="H45:H78" si="4">H44+F45</f>
        <v>58</v>
      </c>
      <c r="I45" s="120" t="s">
        <v>724</v>
      </c>
      <c r="J45" s="120"/>
    </row>
    <row r="46" spans="1:10" s="123" customFormat="1" ht="33">
      <c r="A46" s="95">
        <v>44</v>
      </c>
      <c r="B46" s="95" t="s">
        <v>728</v>
      </c>
      <c r="C46" s="95" t="s">
        <v>762</v>
      </c>
      <c r="D46" s="95" t="s">
        <v>763</v>
      </c>
      <c r="E46" s="73" t="s">
        <v>1234</v>
      </c>
      <c r="F46" s="116">
        <v>1</v>
      </c>
      <c r="G46" s="96" t="s">
        <v>765</v>
      </c>
      <c r="H46" s="121">
        <f t="shared" si="4"/>
        <v>59</v>
      </c>
      <c r="I46" s="120" t="s">
        <v>1082</v>
      </c>
      <c r="J46" s="120"/>
    </row>
    <row r="47" spans="1:10" ht="33">
      <c r="A47" s="95">
        <v>45</v>
      </c>
      <c r="B47" s="95" t="s">
        <v>728</v>
      </c>
      <c r="C47" s="26" t="s">
        <v>766</v>
      </c>
      <c r="D47" s="26" t="s">
        <v>767</v>
      </c>
      <c r="E47" s="73" t="s">
        <v>768</v>
      </c>
      <c r="F47" s="38">
        <v>2</v>
      </c>
      <c r="G47" s="27" t="s">
        <v>765</v>
      </c>
      <c r="H47" s="121">
        <f t="shared" si="4"/>
        <v>61</v>
      </c>
      <c r="I47" s="120" t="s">
        <v>1082</v>
      </c>
      <c r="J47" s="120"/>
    </row>
    <row r="48" spans="1:10" ht="33">
      <c r="A48" s="95">
        <v>46</v>
      </c>
      <c r="B48" s="95" t="s">
        <v>728</v>
      </c>
      <c r="C48" s="26" t="s">
        <v>769</v>
      </c>
      <c r="D48" s="26" t="s">
        <v>770</v>
      </c>
      <c r="E48" s="28" t="s">
        <v>771</v>
      </c>
      <c r="F48" s="38">
        <v>1</v>
      </c>
      <c r="G48" s="27" t="s">
        <v>765</v>
      </c>
      <c r="H48" s="121">
        <f t="shared" si="4"/>
        <v>62</v>
      </c>
      <c r="I48" s="120" t="s">
        <v>1082</v>
      </c>
      <c r="J48" s="120"/>
    </row>
    <row r="49" spans="1:10" ht="33">
      <c r="A49" s="95">
        <v>47</v>
      </c>
      <c r="B49" s="95" t="s">
        <v>728</v>
      </c>
      <c r="C49" s="26" t="s">
        <v>772</v>
      </c>
      <c r="D49" s="26" t="s">
        <v>773</v>
      </c>
      <c r="E49" s="73" t="s">
        <v>1235</v>
      </c>
      <c r="F49" s="38">
        <v>1</v>
      </c>
      <c r="G49" s="27" t="s">
        <v>765</v>
      </c>
      <c r="H49" s="121">
        <f t="shared" si="4"/>
        <v>63</v>
      </c>
      <c r="I49" s="120" t="s">
        <v>1082</v>
      </c>
      <c r="J49" s="120"/>
    </row>
    <row r="50" spans="1:10" ht="33">
      <c r="A50" s="95">
        <v>48</v>
      </c>
      <c r="B50" s="95" t="s">
        <v>728</v>
      </c>
      <c r="C50" s="26" t="s">
        <v>775</v>
      </c>
      <c r="D50" s="26" t="s">
        <v>776</v>
      </c>
      <c r="E50" s="28" t="s">
        <v>777</v>
      </c>
      <c r="F50" s="38">
        <v>1</v>
      </c>
      <c r="G50" s="27" t="s">
        <v>765</v>
      </c>
      <c r="H50" s="121">
        <f t="shared" si="4"/>
        <v>64</v>
      </c>
      <c r="I50" s="120" t="s">
        <v>1082</v>
      </c>
      <c r="J50" s="120"/>
    </row>
    <row r="51" spans="1:10" ht="33">
      <c r="A51" s="95">
        <v>49</v>
      </c>
      <c r="B51" s="95" t="s">
        <v>728</v>
      </c>
      <c r="C51" s="26" t="s">
        <v>778</v>
      </c>
      <c r="D51" s="26" t="s">
        <v>779</v>
      </c>
      <c r="E51" s="28" t="s">
        <v>1236</v>
      </c>
      <c r="F51" s="38">
        <v>1</v>
      </c>
      <c r="G51" s="27" t="s">
        <v>765</v>
      </c>
      <c r="H51" s="121">
        <f t="shared" si="4"/>
        <v>65</v>
      </c>
      <c r="I51" s="120" t="s">
        <v>1082</v>
      </c>
      <c r="J51" s="120"/>
    </row>
    <row r="52" spans="1:10" ht="33">
      <c r="A52" s="95">
        <v>50</v>
      </c>
      <c r="B52" s="26" t="s">
        <v>1049</v>
      </c>
      <c r="C52" s="26" t="s">
        <v>1033</v>
      </c>
      <c r="D52" s="26" t="s">
        <v>1034</v>
      </c>
      <c r="E52" s="73" t="s">
        <v>1035</v>
      </c>
      <c r="F52" s="38">
        <v>3</v>
      </c>
      <c r="G52" s="27" t="s">
        <v>1048</v>
      </c>
      <c r="H52" s="121">
        <f t="shared" si="4"/>
        <v>68</v>
      </c>
      <c r="I52" s="26" t="s">
        <v>1025</v>
      </c>
      <c r="J52" s="29"/>
    </row>
    <row r="53" spans="1:10" ht="33">
      <c r="A53" s="95">
        <v>51</v>
      </c>
      <c r="B53" s="26" t="s">
        <v>1049</v>
      </c>
      <c r="C53" s="26" t="s">
        <v>1036</v>
      </c>
      <c r="D53" s="26" t="s">
        <v>1037</v>
      </c>
      <c r="E53" s="73" t="s">
        <v>1038</v>
      </c>
      <c r="F53" s="38">
        <v>1</v>
      </c>
      <c r="G53" s="27" t="s">
        <v>1048</v>
      </c>
      <c r="H53" s="121">
        <f t="shared" si="4"/>
        <v>69</v>
      </c>
      <c r="I53" s="26" t="s">
        <v>1025</v>
      </c>
      <c r="J53" s="29"/>
    </row>
    <row r="54" spans="1:10" ht="33">
      <c r="A54" s="95">
        <v>52</v>
      </c>
      <c r="B54" s="26" t="s">
        <v>1049</v>
      </c>
      <c r="C54" s="26" t="s">
        <v>1039</v>
      </c>
      <c r="D54" s="26" t="s">
        <v>1040</v>
      </c>
      <c r="E54" s="73" t="s">
        <v>1041</v>
      </c>
      <c r="F54" s="38">
        <v>2</v>
      </c>
      <c r="G54" s="27" t="s">
        <v>1048</v>
      </c>
      <c r="H54" s="121">
        <f t="shared" si="4"/>
        <v>71</v>
      </c>
      <c r="I54" s="26" t="s">
        <v>1025</v>
      </c>
      <c r="J54" s="29"/>
    </row>
    <row r="55" spans="1:10" ht="33">
      <c r="A55" s="95">
        <v>53</v>
      </c>
      <c r="B55" s="26" t="s">
        <v>1049</v>
      </c>
      <c r="C55" s="26" t="s">
        <v>1042</v>
      </c>
      <c r="D55" s="26" t="s">
        <v>1043</v>
      </c>
      <c r="E55" s="73" t="s">
        <v>1044</v>
      </c>
      <c r="F55" s="38">
        <v>1</v>
      </c>
      <c r="G55" s="27" t="s">
        <v>1048</v>
      </c>
      <c r="H55" s="121">
        <f t="shared" si="4"/>
        <v>72</v>
      </c>
      <c r="I55" s="26" t="s">
        <v>1025</v>
      </c>
      <c r="J55" s="29"/>
    </row>
    <row r="56" spans="1:10" ht="33">
      <c r="A56" s="95">
        <v>54</v>
      </c>
      <c r="B56" s="26" t="s">
        <v>1049</v>
      </c>
      <c r="C56" s="26" t="s">
        <v>1045</v>
      </c>
      <c r="D56" s="26" t="s">
        <v>1046</v>
      </c>
      <c r="E56" s="73" t="s">
        <v>1047</v>
      </c>
      <c r="F56" s="38">
        <v>1</v>
      </c>
      <c r="G56" s="27" t="s">
        <v>1048</v>
      </c>
      <c r="H56" s="121">
        <f t="shared" si="4"/>
        <v>73</v>
      </c>
      <c r="I56" s="26" t="s">
        <v>1025</v>
      </c>
      <c r="J56" s="29"/>
    </row>
    <row r="57" spans="1:10" s="123" customFormat="1" ht="33">
      <c r="A57" s="95">
        <v>55</v>
      </c>
      <c r="B57" s="95" t="s">
        <v>1131</v>
      </c>
      <c r="C57" s="95" t="s">
        <v>1118</v>
      </c>
      <c r="D57" s="95" t="s">
        <v>1119</v>
      </c>
      <c r="E57" s="73" t="s">
        <v>1237</v>
      </c>
      <c r="F57" s="121">
        <v>1</v>
      </c>
      <c r="G57" s="96" t="s">
        <v>1048</v>
      </c>
      <c r="H57" s="121">
        <f t="shared" si="4"/>
        <v>74</v>
      </c>
      <c r="I57" s="95" t="s">
        <v>1132</v>
      </c>
      <c r="J57" s="120"/>
    </row>
    <row r="58" spans="1:10" s="123" customFormat="1" ht="33">
      <c r="A58" s="95">
        <v>56</v>
      </c>
      <c r="B58" s="95" t="s">
        <v>1131</v>
      </c>
      <c r="C58" s="95" t="s">
        <v>1121</v>
      </c>
      <c r="D58" s="95" t="s">
        <v>1122</v>
      </c>
      <c r="E58" s="73" t="s">
        <v>1123</v>
      </c>
      <c r="F58" s="121">
        <v>1</v>
      </c>
      <c r="G58" s="96" t="s">
        <v>1048</v>
      </c>
      <c r="H58" s="121">
        <f t="shared" si="4"/>
        <v>75</v>
      </c>
      <c r="I58" s="95" t="s">
        <v>1132</v>
      </c>
      <c r="J58" s="120"/>
    </row>
    <row r="59" spans="1:10" s="123" customFormat="1" ht="33">
      <c r="A59" s="95">
        <v>57</v>
      </c>
      <c r="B59" s="95" t="s">
        <v>1131</v>
      </c>
      <c r="C59" s="95" t="s">
        <v>1124</v>
      </c>
      <c r="D59" s="95" t="s">
        <v>1125</v>
      </c>
      <c r="E59" s="73" t="s">
        <v>1126</v>
      </c>
      <c r="F59" s="121">
        <v>1</v>
      </c>
      <c r="G59" s="96" t="s">
        <v>1048</v>
      </c>
      <c r="H59" s="121">
        <f t="shared" si="4"/>
        <v>76</v>
      </c>
      <c r="I59" s="95" t="s">
        <v>1132</v>
      </c>
      <c r="J59" s="120"/>
    </row>
    <row r="60" spans="1:10" s="123" customFormat="1" ht="33">
      <c r="A60" s="95">
        <v>58</v>
      </c>
      <c r="B60" s="95" t="s">
        <v>1131</v>
      </c>
      <c r="C60" s="95" t="s">
        <v>1127</v>
      </c>
      <c r="D60" s="95" t="s">
        <v>1128</v>
      </c>
      <c r="E60" s="73" t="s">
        <v>1129</v>
      </c>
      <c r="F60" s="121">
        <v>1</v>
      </c>
      <c r="G60" s="96" t="s">
        <v>1048</v>
      </c>
      <c r="H60" s="121">
        <f t="shared" si="4"/>
        <v>77</v>
      </c>
      <c r="I60" s="95" t="s">
        <v>1132</v>
      </c>
      <c r="J60" s="120"/>
    </row>
    <row r="61" spans="1:10" ht="33">
      <c r="A61" s="95">
        <v>59</v>
      </c>
      <c r="B61" s="26" t="s">
        <v>1049</v>
      </c>
      <c r="C61" s="26" t="s">
        <v>1026</v>
      </c>
      <c r="D61" s="26" t="s">
        <v>1028</v>
      </c>
      <c r="E61" s="73" t="s">
        <v>1030</v>
      </c>
      <c r="F61" s="38">
        <v>1</v>
      </c>
      <c r="G61" s="27" t="s">
        <v>1032</v>
      </c>
      <c r="H61" s="121">
        <f t="shared" si="4"/>
        <v>78</v>
      </c>
      <c r="I61" s="26" t="s">
        <v>1025</v>
      </c>
      <c r="J61" s="29"/>
    </row>
    <row r="62" spans="1:10" ht="33">
      <c r="A62" s="95">
        <v>60</v>
      </c>
      <c r="B62" s="26" t="s">
        <v>1049</v>
      </c>
      <c r="C62" s="26" t="s">
        <v>1027</v>
      </c>
      <c r="D62" s="26" t="s">
        <v>1029</v>
      </c>
      <c r="E62" s="73" t="s">
        <v>1238</v>
      </c>
      <c r="F62" s="38">
        <v>1</v>
      </c>
      <c r="G62" s="27" t="s">
        <v>1032</v>
      </c>
      <c r="H62" s="121">
        <f t="shared" si="4"/>
        <v>79</v>
      </c>
      <c r="I62" s="26" t="s">
        <v>1025</v>
      </c>
      <c r="J62" s="29"/>
    </row>
    <row r="63" spans="1:10" ht="33">
      <c r="A63" s="95">
        <v>61</v>
      </c>
      <c r="B63" s="26" t="s">
        <v>1049</v>
      </c>
      <c r="C63" s="26" t="s">
        <v>1003</v>
      </c>
      <c r="D63" s="26" t="s">
        <v>1004</v>
      </c>
      <c r="E63" s="73" t="s">
        <v>1017</v>
      </c>
      <c r="F63" s="38">
        <v>1</v>
      </c>
      <c r="G63" s="27" t="s">
        <v>1024</v>
      </c>
      <c r="H63" s="121">
        <f t="shared" si="4"/>
        <v>80</v>
      </c>
      <c r="I63" s="26" t="s">
        <v>1025</v>
      </c>
      <c r="J63" s="29"/>
    </row>
    <row r="64" spans="1:10" ht="33">
      <c r="A64" s="95">
        <v>62</v>
      </c>
      <c r="B64" s="26" t="s">
        <v>1049</v>
      </c>
      <c r="C64" s="26" t="s">
        <v>1005</v>
      </c>
      <c r="D64" s="26" t="s">
        <v>1006</v>
      </c>
      <c r="E64" s="28" t="s">
        <v>1018</v>
      </c>
      <c r="F64" s="38">
        <v>1</v>
      </c>
      <c r="G64" s="27" t="s">
        <v>1024</v>
      </c>
      <c r="H64" s="121">
        <f t="shared" si="4"/>
        <v>81</v>
      </c>
      <c r="I64" s="26" t="s">
        <v>1025</v>
      </c>
      <c r="J64" s="29"/>
    </row>
    <row r="65" spans="1:10" ht="33">
      <c r="A65" s="95">
        <v>63</v>
      </c>
      <c r="B65" s="26" t="s">
        <v>1049</v>
      </c>
      <c r="C65" s="26" t="s">
        <v>1007</v>
      </c>
      <c r="D65" s="26" t="s">
        <v>1008</v>
      </c>
      <c r="E65" s="73" t="s">
        <v>1019</v>
      </c>
      <c r="F65" s="38">
        <v>1</v>
      </c>
      <c r="G65" s="27" t="s">
        <v>1024</v>
      </c>
      <c r="H65" s="121">
        <f t="shared" si="4"/>
        <v>82</v>
      </c>
      <c r="I65" s="26" t="s">
        <v>1025</v>
      </c>
      <c r="J65" s="29"/>
    </row>
    <row r="66" spans="1:10" ht="33">
      <c r="A66" s="95">
        <v>64</v>
      </c>
      <c r="B66" s="26" t="s">
        <v>1049</v>
      </c>
      <c r="C66" s="26" t="s">
        <v>1009</v>
      </c>
      <c r="D66" s="26" t="s">
        <v>1010</v>
      </c>
      <c r="E66" s="73" t="s">
        <v>1239</v>
      </c>
      <c r="F66" s="38">
        <v>1</v>
      </c>
      <c r="G66" s="27">
        <v>66</v>
      </c>
      <c r="H66" s="121">
        <f t="shared" si="4"/>
        <v>83</v>
      </c>
      <c r="I66" s="26" t="s">
        <v>1025</v>
      </c>
      <c r="J66" s="29"/>
    </row>
    <row r="67" spans="1:10" ht="33">
      <c r="A67" s="95">
        <v>65</v>
      </c>
      <c r="B67" s="26" t="s">
        <v>1049</v>
      </c>
      <c r="C67" s="26" t="s">
        <v>1011</v>
      </c>
      <c r="D67" s="27" t="s">
        <v>1012</v>
      </c>
      <c r="E67" s="28" t="s">
        <v>1021</v>
      </c>
      <c r="F67" s="38">
        <v>1</v>
      </c>
      <c r="G67" s="27" t="s">
        <v>1024</v>
      </c>
      <c r="H67" s="121">
        <f t="shared" si="4"/>
        <v>84</v>
      </c>
      <c r="I67" s="26" t="s">
        <v>1025</v>
      </c>
      <c r="J67" s="29"/>
    </row>
    <row r="68" spans="1:10" ht="33">
      <c r="A68" s="95">
        <v>66</v>
      </c>
      <c r="B68" s="26" t="s">
        <v>1049</v>
      </c>
      <c r="C68" s="26" t="s">
        <v>1013</v>
      </c>
      <c r="D68" s="26" t="s">
        <v>1014</v>
      </c>
      <c r="E68" s="28" t="s">
        <v>1023</v>
      </c>
      <c r="F68" s="38">
        <v>1</v>
      </c>
      <c r="G68" s="27" t="s">
        <v>1024</v>
      </c>
      <c r="H68" s="121">
        <f t="shared" si="4"/>
        <v>85</v>
      </c>
      <c r="I68" s="26" t="s">
        <v>1025</v>
      </c>
      <c r="J68" s="29"/>
    </row>
    <row r="69" spans="1:10" ht="33">
      <c r="A69" s="95">
        <v>67</v>
      </c>
      <c r="B69" s="26" t="s">
        <v>1049</v>
      </c>
      <c r="C69" s="26" t="s">
        <v>1015</v>
      </c>
      <c r="D69" s="27" t="s">
        <v>1016</v>
      </c>
      <c r="E69" s="28" t="s">
        <v>1022</v>
      </c>
      <c r="F69" s="38">
        <v>1</v>
      </c>
      <c r="G69" s="27" t="s">
        <v>1024</v>
      </c>
      <c r="H69" s="121">
        <f t="shared" si="4"/>
        <v>86</v>
      </c>
      <c r="I69" s="26" t="s">
        <v>1025</v>
      </c>
      <c r="J69" s="29"/>
    </row>
    <row r="70" spans="1:10" ht="33">
      <c r="A70" s="95">
        <v>68</v>
      </c>
      <c r="B70" s="26" t="s">
        <v>1224</v>
      </c>
      <c r="C70" s="26" t="s">
        <v>1089</v>
      </c>
      <c r="D70" s="26" t="s">
        <v>1090</v>
      </c>
      <c r="E70" s="28" t="s">
        <v>1091</v>
      </c>
      <c r="F70" s="38">
        <v>2</v>
      </c>
      <c r="G70" s="27" t="s">
        <v>1092</v>
      </c>
      <c r="H70" s="121">
        <f t="shared" si="4"/>
        <v>88</v>
      </c>
      <c r="I70" s="26" t="s">
        <v>1057</v>
      </c>
      <c r="J70" s="29"/>
    </row>
    <row r="71" spans="1:10" ht="33">
      <c r="A71" s="95">
        <v>69</v>
      </c>
      <c r="B71" s="26" t="s">
        <v>1224</v>
      </c>
      <c r="C71" s="26" t="s">
        <v>1093</v>
      </c>
      <c r="D71" s="26" t="s">
        <v>1094</v>
      </c>
      <c r="E71" s="73" t="s">
        <v>1095</v>
      </c>
      <c r="F71" s="38">
        <v>1</v>
      </c>
      <c r="G71" s="27" t="s">
        <v>1092</v>
      </c>
      <c r="H71" s="121">
        <f t="shared" si="4"/>
        <v>89</v>
      </c>
      <c r="I71" s="26" t="s">
        <v>1057</v>
      </c>
      <c r="J71" s="29"/>
    </row>
    <row r="72" spans="1:10" ht="33">
      <c r="A72" s="95">
        <v>70</v>
      </c>
      <c r="B72" s="26" t="s">
        <v>1224</v>
      </c>
      <c r="C72" s="26" t="s">
        <v>1096</v>
      </c>
      <c r="D72" s="26" t="s">
        <v>1097</v>
      </c>
      <c r="E72" s="28" t="s">
        <v>1098</v>
      </c>
      <c r="F72" s="38">
        <v>1</v>
      </c>
      <c r="G72" s="27" t="s">
        <v>1092</v>
      </c>
      <c r="H72" s="121">
        <f t="shared" si="4"/>
        <v>90</v>
      </c>
      <c r="I72" s="26" t="s">
        <v>1057</v>
      </c>
      <c r="J72" s="29"/>
    </row>
    <row r="73" spans="1:10" ht="33">
      <c r="A73" s="95">
        <v>71</v>
      </c>
      <c r="B73" s="26" t="s">
        <v>1224</v>
      </c>
      <c r="C73" s="26" t="s">
        <v>1099</v>
      </c>
      <c r="D73" s="26" t="s">
        <v>1100</v>
      </c>
      <c r="E73" s="28" t="s">
        <v>1101</v>
      </c>
      <c r="F73" s="38">
        <v>1</v>
      </c>
      <c r="G73" s="23" t="s">
        <v>1102</v>
      </c>
      <c r="H73" s="121">
        <f t="shared" si="4"/>
        <v>91</v>
      </c>
      <c r="I73" s="26" t="s">
        <v>1057</v>
      </c>
      <c r="J73" s="29"/>
    </row>
    <row r="74" spans="1:10" ht="33">
      <c r="A74" s="95">
        <v>72</v>
      </c>
      <c r="B74" s="26" t="s">
        <v>1224</v>
      </c>
      <c r="C74" s="26" t="s">
        <v>1104</v>
      </c>
      <c r="D74" s="26" t="s">
        <v>1105</v>
      </c>
      <c r="E74" s="28" t="s">
        <v>1106</v>
      </c>
      <c r="F74" s="38">
        <v>1</v>
      </c>
      <c r="G74" s="27" t="s">
        <v>1107</v>
      </c>
      <c r="H74" s="121">
        <f t="shared" si="4"/>
        <v>92</v>
      </c>
      <c r="I74" s="26" t="s">
        <v>1057</v>
      </c>
      <c r="J74" s="29"/>
    </row>
    <row r="75" spans="1:10" ht="33">
      <c r="A75" s="95">
        <v>73</v>
      </c>
      <c r="B75" s="26" t="s">
        <v>1224</v>
      </c>
      <c r="C75" s="26" t="s">
        <v>1108</v>
      </c>
      <c r="D75" s="26" t="s">
        <v>1109</v>
      </c>
      <c r="E75" s="28" t="s">
        <v>1110</v>
      </c>
      <c r="F75" s="38">
        <v>1</v>
      </c>
      <c r="G75" s="27" t="s">
        <v>1107</v>
      </c>
      <c r="H75" s="121">
        <f t="shared" si="4"/>
        <v>93</v>
      </c>
      <c r="I75" s="26" t="s">
        <v>1057</v>
      </c>
      <c r="J75" s="29"/>
    </row>
    <row r="76" spans="1:10" ht="33">
      <c r="A76" s="95">
        <v>74</v>
      </c>
      <c r="B76" s="26" t="s">
        <v>1224</v>
      </c>
      <c r="C76" s="26" t="s">
        <v>1103</v>
      </c>
      <c r="D76" s="26" t="s">
        <v>1111</v>
      </c>
      <c r="E76" s="28" t="s">
        <v>1112</v>
      </c>
      <c r="F76" s="38">
        <v>1</v>
      </c>
      <c r="G76" s="27" t="s">
        <v>1107</v>
      </c>
      <c r="H76" s="121">
        <f t="shared" si="4"/>
        <v>94</v>
      </c>
      <c r="I76" s="26" t="s">
        <v>1057</v>
      </c>
      <c r="J76" s="29"/>
    </row>
    <row r="77" spans="1:10" ht="33">
      <c r="A77" s="95">
        <v>75</v>
      </c>
      <c r="B77" s="26" t="s">
        <v>1224</v>
      </c>
      <c r="C77" s="26" t="s">
        <v>1116</v>
      </c>
      <c r="D77" s="26" t="s">
        <v>1113</v>
      </c>
      <c r="E77" s="28" t="s">
        <v>1114</v>
      </c>
      <c r="F77" s="38">
        <v>2</v>
      </c>
      <c r="G77" s="27" t="s">
        <v>248</v>
      </c>
      <c r="H77" s="121">
        <f t="shared" si="4"/>
        <v>96</v>
      </c>
      <c r="I77" s="26" t="s">
        <v>1057</v>
      </c>
      <c r="J77" s="29"/>
    </row>
    <row r="78" spans="1:10" ht="33">
      <c r="A78" s="95">
        <v>76</v>
      </c>
      <c r="B78" s="26" t="s">
        <v>1224</v>
      </c>
      <c r="C78" s="26" t="s">
        <v>991</v>
      </c>
      <c r="D78" s="26"/>
      <c r="E78" s="73" t="s">
        <v>998</v>
      </c>
      <c r="F78" s="38">
        <v>7</v>
      </c>
      <c r="G78" s="27" t="s">
        <v>999</v>
      </c>
      <c r="H78" s="121">
        <f t="shared" si="4"/>
        <v>103</v>
      </c>
      <c r="I78" s="26" t="s">
        <v>781</v>
      </c>
      <c r="J78" s="120"/>
    </row>
  </sheetData>
  <phoneticPr fontId="1" type="noConversion"/>
  <pageMargins left="0.31496062992125984" right="0.31496062992125984" top="2.3622047244094491" bottom="2.3622047244094491" header="0.31496062992125984" footer="0.31496062992125984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5"/>
  <sheetViews>
    <sheetView tabSelected="1" topLeftCell="A42" zoomScaleNormal="100" workbookViewId="0">
      <selection activeCell="E54" sqref="E54"/>
    </sheetView>
  </sheetViews>
  <sheetFormatPr defaultRowHeight="16.5"/>
  <cols>
    <col min="1" max="1" width="5.5" style="1" bestFit="1" customWidth="1"/>
    <col min="2" max="2" width="5.875" bestFit="1" customWidth="1"/>
    <col min="3" max="3" width="8.75" style="1" customWidth="1"/>
    <col min="4" max="4" width="16.25" style="1" bestFit="1" customWidth="1"/>
    <col min="5" max="5" width="40.25" customWidth="1"/>
    <col min="6" max="6" width="5.625" style="2" customWidth="1"/>
    <col min="7" max="7" width="16.25" style="1" bestFit="1" customWidth="1"/>
    <col min="8" max="8" width="5.5" bestFit="1" customWidth="1"/>
    <col min="9" max="9" width="11.875" bestFit="1" customWidth="1"/>
    <col min="10" max="10" width="7.375" hidden="1" customWidth="1"/>
    <col min="11" max="11" width="6.625" bestFit="1" customWidth="1"/>
  </cols>
  <sheetData>
    <row r="1" spans="1:10" s="3" customFormat="1" ht="23.25" customHeight="1">
      <c r="A1" s="8" t="s">
        <v>0</v>
      </c>
      <c r="B1" s="8" t="s">
        <v>202</v>
      </c>
      <c r="C1" s="8" t="s">
        <v>2</v>
      </c>
      <c r="D1" s="8" t="s">
        <v>267</v>
      </c>
      <c r="E1" s="9" t="s">
        <v>4</v>
      </c>
      <c r="F1" s="71" t="s">
        <v>3</v>
      </c>
      <c r="G1" s="8" t="s">
        <v>5</v>
      </c>
      <c r="H1" s="8" t="s">
        <v>686</v>
      </c>
      <c r="I1" s="8" t="s">
        <v>431</v>
      </c>
      <c r="J1" s="8" t="s">
        <v>206</v>
      </c>
    </row>
    <row r="2" spans="1:10" s="130" customFormat="1" ht="33">
      <c r="A2" s="122">
        <v>1</v>
      </c>
      <c r="B2" s="122" t="s">
        <v>1052</v>
      </c>
      <c r="C2" s="122" t="s">
        <v>1061</v>
      </c>
      <c r="D2" s="122" t="s">
        <v>1062</v>
      </c>
      <c r="E2" s="126" t="s">
        <v>1065</v>
      </c>
      <c r="F2" s="127">
        <v>1</v>
      </c>
      <c r="G2" s="128" t="s">
        <v>1066</v>
      </c>
      <c r="H2" s="185">
        <f>F2</f>
        <v>1</v>
      </c>
      <c r="I2" s="122" t="s">
        <v>1058</v>
      </c>
      <c r="J2" s="129"/>
    </row>
    <row r="3" spans="1:10" s="130" customFormat="1" ht="33">
      <c r="A3" s="132">
        <v>2</v>
      </c>
      <c r="B3" s="122" t="s">
        <v>1052</v>
      </c>
      <c r="C3" s="122" t="s">
        <v>1133</v>
      </c>
      <c r="D3" s="122" t="s">
        <v>1134</v>
      </c>
      <c r="E3" s="13" t="s">
        <v>223</v>
      </c>
      <c r="F3" s="127">
        <v>1</v>
      </c>
      <c r="G3" s="128" t="s">
        <v>1063</v>
      </c>
      <c r="H3" s="185">
        <f t="shared" ref="H3:H63" si="0">H2+F3</f>
        <v>2</v>
      </c>
      <c r="I3" s="129" t="s">
        <v>1064</v>
      </c>
      <c r="J3" s="129"/>
    </row>
    <row r="4" spans="1:10" s="130" customFormat="1" ht="33">
      <c r="A4" s="122">
        <v>3</v>
      </c>
      <c r="B4" s="122" t="s">
        <v>1187</v>
      </c>
      <c r="C4" s="122" t="s">
        <v>1202</v>
      </c>
      <c r="D4" s="122" t="s">
        <v>1203</v>
      </c>
      <c r="E4" s="126" t="s">
        <v>1204</v>
      </c>
      <c r="F4" s="127">
        <v>4</v>
      </c>
      <c r="G4" s="128" t="s">
        <v>1158</v>
      </c>
      <c r="H4" s="185">
        <f t="shared" si="0"/>
        <v>6</v>
      </c>
      <c r="I4" s="122" t="s">
        <v>1190</v>
      </c>
      <c r="J4" s="129"/>
    </row>
    <row r="5" spans="1:10" s="130" customFormat="1" ht="33">
      <c r="A5" s="132">
        <v>4</v>
      </c>
      <c r="B5" s="122" t="s">
        <v>728</v>
      </c>
      <c r="C5" s="122" t="s">
        <v>1135</v>
      </c>
      <c r="D5" s="122" t="s">
        <v>1136</v>
      </c>
      <c r="E5" s="126" t="s">
        <v>1137</v>
      </c>
      <c r="F5" s="127">
        <v>1</v>
      </c>
      <c r="G5" s="128" t="s">
        <v>1138</v>
      </c>
      <c r="H5" s="185">
        <f t="shared" si="0"/>
        <v>7</v>
      </c>
      <c r="I5" s="129" t="s">
        <v>1139</v>
      </c>
      <c r="J5" s="129"/>
    </row>
    <row r="6" spans="1:10" s="130" customFormat="1" ht="33">
      <c r="A6" s="122">
        <v>5</v>
      </c>
      <c r="B6" s="122" t="s">
        <v>728</v>
      </c>
      <c r="C6" s="122" t="s">
        <v>1140</v>
      </c>
      <c r="D6" s="122" t="s">
        <v>1141</v>
      </c>
      <c r="E6" s="126" t="s">
        <v>1142</v>
      </c>
      <c r="F6" s="127">
        <v>2</v>
      </c>
      <c r="G6" s="128" t="s">
        <v>1138</v>
      </c>
      <c r="H6" s="185">
        <f t="shared" si="0"/>
        <v>9</v>
      </c>
      <c r="I6" s="129" t="s">
        <v>1139</v>
      </c>
      <c r="J6" s="129"/>
    </row>
    <row r="7" spans="1:10" s="130" customFormat="1" ht="33">
      <c r="A7" s="132">
        <v>6</v>
      </c>
      <c r="B7" s="122" t="s">
        <v>728</v>
      </c>
      <c r="C7" s="122" t="s">
        <v>1143</v>
      </c>
      <c r="D7" s="122" t="s">
        <v>1144</v>
      </c>
      <c r="E7" s="126" t="s">
        <v>1145</v>
      </c>
      <c r="F7" s="127">
        <v>1</v>
      </c>
      <c r="G7" s="128" t="s">
        <v>1138</v>
      </c>
      <c r="H7" s="185">
        <f t="shared" si="0"/>
        <v>10</v>
      </c>
      <c r="I7" s="129" t="s">
        <v>1139</v>
      </c>
      <c r="J7" s="129"/>
    </row>
    <row r="8" spans="1:10" s="130" customFormat="1" ht="33">
      <c r="A8" s="122">
        <v>7</v>
      </c>
      <c r="B8" s="122" t="s">
        <v>728</v>
      </c>
      <c r="C8" s="122" t="s">
        <v>1146</v>
      </c>
      <c r="D8" s="122" t="s">
        <v>1147</v>
      </c>
      <c r="E8" s="126" t="s">
        <v>1148</v>
      </c>
      <c r="F8" s="127">
        <v>1</v>
      </c>
      <c r="G8" s="128" t="s">
        <v>1138</v>
      </c>
      <c r="H8" s="185">
        <f t="shared" si="0"/>
        <v>11</v>
      </c>
      <c r="I8" s="129" t="s">
        <v>1139</v>
      </c>
      <c r="J8" s="129"/>
    </row>
    <row r="9" spans="1:10" s="130" customFormat="1" ht="33">
      <c r="A9" s="132">
        <v>8</v>
      </c>
      <c r="B9" s="122" t="s">
        <v>728</v>
      </c>
      <c r="C9" s="122" t="s">
        <v>1149</v>
      </c>
      <c r="D9" s="122" t="s">
        <v>1150</v>
      </c>
      <c r="E9" s="126" t="s">
        <v>1151</v>
      </c>
      <c r="F9" s="127">
        <v>1</v>
      </c>
      <c r="G9" s="128" t="s">
        <v>1138</v>
      </c>
      <c r="H9" s="185">
        <f t="shared" si="0"/>
        <v>12</v>
      </c>
      <c r="I9" s="129" t="s">
        <v>1139</v>
      </c>
      <c r="J9" s="129"/>
    </row>
    <row r="10" spans="1:10" s="130" customFormat="1" ht="33">
      <c r="A10" s="122">
        <v>9</v>
      </c>
      <c r="B10" s="122" t="s">
        <v>728</v>
      </c>
      <c r="C10" s="122" t="s">
        <v>1152</v>
      </c>
      <c r="D10" s="122" t="s">
        <v>1153</v>
      </c>
      <c r="E10" s="126" t="s">
        <v>1154</v>
      </c>
      <c r="F10" s="127">
        <v>1</v>
      </c>
      <c r="G10" s="128" t="s">
        <v>1138</v>
      </c>
      <c r="H10" s="185">
        <f t="shared" si="0"/>
        <v>13</v>
      </c>
      <c r="I10" s="129" t="s">
        <v>1139</v>
      </c>
      <c r="J10" s="129"/>
    </row>
    <row r="11" spans="1:10" s="130" customFormat="1" ht="33">
      <c r="A11" s="132">
        <v>10</v>
      </c>
      <c r="B11" s="122" t="s">
        <v>728</v>
      </c>
      <c r="C11" s="122" t="s">
        <v>1155</v>
      </c>
      <c r="D11" s="122" t="s">
        <v>1156</v>
      </c>
      <c r="E11" s="126" t="s">
        <v>1157</v>
      </c>
      <c r="F11" s="127">
        <v>1</v>
      </c>
      <c r="G11" s="128" t="s">
        <v>1158</v>
      </c>
      <c r="H11" s="185">
        <f t="shared" si="0"/>
        <v>14</v>
      </c>
      <c r="I11" s="122" t="s">
        <v>1159</v>
      </c>
      <c r="J11" s="129" t="s">
        <v>1160</v>
      </c>
    </row>
    <row r="12" spans="1:10" s="130" customFormat="1" ht="33">
      <c r="A12" s="122">
        <v>11</v>
      </c>
      <c r="B12" s="122" t="s">
        <v>728</v>
      </c>
      <c r="C12" s="122" t="s">
        <v>1161</v>
      </c>
      <c r="D12" s="122" t="s">
        <v>1162</v>
      </c>
      <c r="E12" s="126" t="s">
        <v>1163</v>
      </c>
      <c r="F12" s="127">
        <v>2</v>
      </c>
      <c r="G12" s="128" t="s">
        <v>1158</v>
      </c>
      <c r="H12" s="185">
        <f t="shared" si="0"/>
        <v>16</v>
      </c>
      <c r="I12" s="122" t="s">
        <v>1159</v>
      </c>
      <c r="J12" s="129" t="s">
        <v>1160</v>
      </c>
    </row>
    <row r="13" spans="1:10" s="130" customFormat="1" ht="33">
      <c r="A13" s="132">
        <v>12</v>
      </c>
      <c r="B13" s="122" t="s">
        <v>728</v>
      </c>
      <c r="C13" s="122" t="s">
        <v>1164</v>
      </c>
      <c r="D13" s="122" t="s">
        <v>1165</v>
      </c>
      <c r="E13" s="126" t="s">
        <v>1166</v>
      </c>
      <c r="F13" s="127">
        <v>1</v>
      </c>
      <c r="G13" s="128" t="s">
        <v>1167</v>
      </c>
      <c r="H13" s="185">
        <f t="shared" si="0"/>
        <v>17</v>
      </c>
      <c r="I13" s="122" t="s">
        <v>1159</v>
      </c>
      <c r="J13" s="129"/>
    </row>
    <row r="14" spans="1:10" s="130" customFormat="1" ht="33">
      <c r="A14" s="122">
        <v>13</v>
      </c>
      <c r="B14" s="122" t="s">
        <v>728</v>
      </c>
      <c r="C14" s="122" t="s">
        <v>1168</v>
      </c>
      <c r="D14" s="122" t="s">
        <v>1169</v>
      </c>
      <c r="E14" s="126" t="s">
        <v>1170</v>
      </c>
      <c r="F14" s="127">
        <v>1</v>
      </c>
      <c r="G14" s="128" t="s">
        <v>1167</v>
      </c>
      <c r="H14" s="185">
        <f t="shared" si="0"/>
        <v>18</v>
      </c>
      <c r="I14" s="122" t="s">
        <v>1159</v>
      </c>
      <c r="J14" s="129"/>
    </row>
    <row r="15" spans="1:10" s="130" customFormat="1" ht="33">
      <c r="A15" s="132">
        <v>14</v>
      </c>
      <c r="B15" s="122" t="s">
        <v>728</v>
      </c>
      <c r="C15" s="122" t="s">
        <v>1171</v>
      </c>
      <c r="D15" s="122" t="s">
        <v>1172</v>
      </c>
      <c r="E15" s="126" t="s">
        <v>1173</v>
      </c>
      <c r="F15" s="127">
        <v>2</v>
      </c>
      <c r="G15" s="128" t="s">
        <v>1158</v>
      </c>
      <c r="H15" s="185">
        <f t="shared" si="0"/>
        <v>20</v>
      </c>
      <c r="I15" s="122" t="s">
        <v>1159</v>
      </c>
      <c r="J15" s="129" t="s">
        <v>1160</v>
      </c>
    </row>
    <row r="16" spans="1:10" s="130" customFormat="1" ht="33">
      <c r="A16" s="122">
        <v>15</v>
      </c>
      <c r="B16" s="122" t="s">
        <v>728</v>
      </c>
      <c r="C16" s="122" t="s">
        <v>1174</v>
      </c>
      <c r="D16" s="122" t="s">
        <v>1175</v>
      </c>
      <c r="E16" s="126" t="s">
        <v>1176</v>
      </c>
      <c r="F16" s="127">
        <v>2</v>
      </c>
      <c r="G16" s="128" t="s">
        <v>1158</v>
      </c>
      <c r="H16" s="185">
        <f t="shared" si="0"/>
        <v>22</v>
      </c>
      <c r="I16" s="122" t="s">
        <v>1159</v>
      </c>
      <c r="J16" s="129"/>
    </row>
    <row r="17" spans="1:10" s="130" customFormat="1" ht="33">
      <c r="A17" s="122">
        <v>16</v>
      </c>
      <c r="B17" s="122" t="s">
        <v>728</v>
      </c>
      <c r="C17" s="122" t="s">
        <v>1177</v>
      </c>
      <c r="D17" s="122" t="s">
        <v>1178</v>
      </c>
      <c r="E17" s="126" t="s">
        <v>1179</v>
      </c>
      <c r="F17" s="127">
        <v>1</v>
      </c>
      <c r="G17" s="128" t="s">
        <v>1158</v>
      </c>
      <c r="H17" s="185">
        <f t="shared" si="0"/>
        <v>23</v>
      </c>
      <c r="I17" s="122" t="s">
        <v>1159</v>
      </c>
      <c r="J17" s="129"/>
    </row>
    <row r="18" spans="1:10" s="130" customFormat="1" ht="33">
      <c r="A18" s="132">
        <v>17</v>
      </c>
      <c r="B18" s="122" t="s">
        <v>728</v>
      </c>
      <c r="C18" s="122" t="s">
        <v>1180</v>
      </c>
      <c r="D18" s="122" t="s">
        <v>1181</v>
      </c>
      <c r="E18" s="126" t="s">
        <v>1182</v>
      </c>
      <c r="F18" s="127">
        <v>1</v>
      </c>
      <c r="G18" s="128" t="s">
        <v>1183</v>
      </c>
      <c r="H18" s="185">
        <f t="shared" si="0"/>
        <v>24</v>
      </c>
      <c r="I18" s="122" t="s">
        <v>1159</v>
      </c>
      <c r="J18" s="129"/>
    </row>
    <row r="19" spans="1:10" s="130" customFormat="1" ht="33">
      <c r="A19" s="122">
        <v>18</v>
      </c>
      <c r="B19" s="122" t="s">
        <v>728</v>
      </c>
      <c r="C19" s="122" t="s">
        <v>1184</v>
      </c>
      <c r="D19" s="122" t="s">
        <v>1185</v>
      </c>
      <c r="E19" s="126" t="s">
        <v>1186</v>
      </c>
      <c r="F19" s="127">
        <v>1</v>
      </c>
      <c r="G19" s="128" t="s">
        <v>1158</v>
      </c>
      <c r="H19" s="185">
        <f t="shared" si="0"/>
        <v>25</v>
      </c>
      <c r="I19" s="122" t="s">
        <v>1159</v>
      </c>
      <c r="J19" s="129" t="s">
        <v>1160</v>
      </c>
    </row>
    <row r="20" spans="1:10" s="130" customFormat="1" ht="33">
      <c r="A20" s="132">
        <v>19</v>
      </c>
      <c r="B20" s="122" t="s">
        <v>1187</v>
      </c>
      <c r="C20" s="122" t="s">
        <v>1188</v>
      </c>
      <c r="D20" s="122" t="s">
        <v>1189</v>
      </c>
      <c r="E20" s="126" t="s">
        <v>1069</v>
      </c>
      <c r="F20" s="127">
        <v>1</v>
      </c>
      <c r="G20" s="128" t="s">
        <v>1158</v>
      </c>
      <c r="H20" s="185">
        <f t="shared" si="0"/>
        <v>26</v>
      </c>
      <c r="I20" s="122" t="s">
        <v>1190</v>
      </c>
      <c r="J20" s="129" t="s">
        <v>1191</v>
      </c>
    </row>
    <row r="21" spans="1:10" s="130" customFormat="1" ht="33">
      <c r="A21" s="122">
        <v>20</v>
      </c>
      <c r="B21" s="122" t="s">
        <v>1187</v>
      </c>
      <c r="C21" s="122" t="s">
        <v>1192</v>
      </c>
      <c r="D21" s="122" t="s">
        <v>1193</v>
      </c>
      <c r="E21" s="126" t="s">
        <v>1194</v>
      </c>
      <c r="F21" s="127">
        <v>2</v>
      </c>
      <c r="G21" s="128" t="s">
        <v>1158</v>
      </c>
      <c r="H21" s="185">
        <f t="shared" si="0"/>
        <v>28</v>
      </c>
      <c r="I21" s="122" t="s">
        <v>1190</v>
      </c>
      <c r="J21" s="129"/>
    </row>
    <row r="22" spans="1:10" s="130" customFormat="1" ht="33">
      <c r="A22" s="132">
        <v>21</v>
      </c>
      <c r="B22" s="122" t="s">
        <v>1187</v>
      </c>
      <c r="C22" s="122" t="s">
        <v>1195</v>
      </c>
      <c r="D22" s="122" t="s">
        <v>1196</v>
      </c>
      <c r="E22" s="126" t="s">
        <v>1197</v>
      </c>
      <c r="F22" s="127">
        <v>1</v>
      </c>
      <c r="G22" s="128" t="s">
        <v>1158</v>
      </c>
      <c r="H22" s="185">
        <f t="shared" si="0"/>
        <v>29</v>
      </c>
      <c r="I22" s="122" t="s">
        <v>1190</v>
      </c>
      <c r="J22" s="129"/>
    </row>
    <row r="23" spans="1:10" s="130" customFormat="1" ht="33">
      <c r="A23" s="122">
        <v>22</v>
      </c>
      <c r="B23" s="122" t="s">
        <v>1187</v>
      </c>
      <c r="C23" s="122" t="s">
        <v>1198</v>
      </c>
      <c r="D23" s="122" t="s">
        <v>1199</v>
      </c>
      <c r="E23" s="126" t="s">
        <v>1200</v>
      </c>
      <c r="F23" s="127">
        <v>1</v>
      </c>
      <c r="G23" s="128" t="s">
        <v>1201</v>
      </c>
      <c r="H23" s="185">
        <f t="shared" si="0"/>
        <v>30</v>
      </c>
      <c r="I23" s="122" t="s">
        <v>1190</v>
      </c>
      <c r="J23" s="129"/>
    </row>
    <row r="24" spans="1:10" s="123" customFormat="1" ht="33">
      <c r="A24" s="132">
        <v>23</v>
      </c>
      <c r="B24" s="95" t="s">
        <v>621</v>
      </c>
      <c r="C24" s="95" t="s">
        <v>1033</v>
      </c>
      <c r="D24" s="95" t="s">
        <v>1034</v>
      </c>
      <c r="E24" s="73" t="s">
        <v>1035</v>
      </c>
      <c r="F24" s="116">
        <v>3</v>
      </c>
      <c r="G24" s="96" t="s">
        <v>1222</v>
      </c>
      <c r="H24" s="190">
        <f t="shared" si="0"/>
        <v>33</v>
      </c>
      <c r="I24" s="95" t="s">
        <v>1025</v>
      </c>
      <c r="J24" s="120"/>
    </row>
    <row r="25" spans="1:10" s="123" customFormat="1" ht="33">
      <c r="A25" s="122">
        <v>24</v>
      </c>
      <c r="B25" s="95" t="s">
        <v>621</v>
      </c>
      <c r="C25" s="95" t="s">
        <v>1036</v>
      </c>
      <c r="D25" s="95" t="s">
        <v>1037</v>
      </c>
      <c r="E25" s="73" t="s">
        <v>1038</v>
      </c>
      <c r="F25" s="116">
        <v>1</v>
      </c>
      <c r="G25" s="96" t="s">
        <v>1222</v>
      </c>
      <c r="H25" s="133">
        <f t="shared" si="0"/>
        <v>34</v>
      </c>
      <c r="I25" s="95" t="s">
        <v>1025</v>
      </c>
      <c r="J25" s="120"/>
    </row>
    <row r="26" spans="1:10" s="123" customFormat="1" ht="33">
      <c r="A26" s="132">
        <v>25</v>
      </c>
      <c r="B26" s="95" t="s">
        <v>621</v>
      </c>
      <c r="C26" s="95" t="s">
        <v>1039</v>
      </c>
      <c r="D26" s="95" t="s">
        <v>1040</v>
      </c>
      <c r="E26" s="73" t="s">
        <v>1041</v>
      </c>
      <c r="F26" s="116">
        <v>2</v>
      </c>
      <c r="G26" s="96" t="s">
        <v>1222</v>
      </c>
      <c r="H26" s="133">
        <f t="shared" si="0"/>
        <v>36</v>
      </c>
      <c r="I26" s="95" t="s">
        <v>1025</v>
      </c>
      <c r="J26" s="120"/>
    </row>
    <row r="27" spans="1:10" s="123" customFormat="1" ht="33">
      <c r="A27" s="122">
        <v>26</v>
      </c>
      <c r="B27" s="95" t="s">
        <v>621</v>
      </c>
      <c r="C27" s="95" t="s">
        <v>1042</v>
      </c>
      <c r="D27" s="95" t="s">
        <v>1043</v>
      </c>
      <c r="E27" s="73" t="s">
        <v>1044</v>
      </c>
      <c r="F27" s="116">
        <v>1</v>
      </c>
      <c r="G27" s="96" t="s">
        <v>1222</v>
      </c>
      <c r="H27" s="133">
        <f t="shared" si="0"/>
        <v>37</v>
      </c>
      <c r="I27" s="95" t="s">
        <v>1025</v>
      </c>
      <c r="J27" s="120"/>
    </row>
    <row r="28" spans="1:10" s="123" customFormat="1" ht="33">
      <c r="A28" s="132">
        <v>27</v>
      </c>
      <c r="B28" s="95" t="s">
        <v>621</v>
      </c>
      <c r="C28" s="95" t="s">
        <v>1045</v>
      </c>
      <c r="D28" s="95" t="s">
        <v>1046</v>
      </c>
      <c r="E28" s="73" t="s">
        <v>1047</v>
      </c>
      <c r="F28" s="116">
        <v>1</v>
      </c>
      <c r="G28" s="96" t="s">
        <v>1222</v>
      </c>
      <c r="H28" s="133">
        <f t="shared" si="0"/>
        <v>38</v>
      </c>
      <c r="I28" s="95" t="s">
        <v>1025</v>
      </c>
      <c r="J28" s="120"/>
    </row>
    <row r="29" spans="1:10" s="123" customFormat="1" ht="33">
      <c r="A29" s="122">
        <v>28</v>
      </c>
      <c r="B29" s="95" t="s">
        <v>1131</v>
      </c>
      <c r="C29" s="95" t="s">
        <v>1026</v>
      </c>
      <c r="D29" s="95" t="s">
        <v>1028</v>
      </c>
      <c r="E29" s="73" t="s">
        <v>1030</v>
      </c>
      <c r="F29" s="116">
        <v>1</v>
      </c>
      <c r="G29" s="96" t="s">
        <v>248</v>
      </c>
      <c r="H29" s="133">
        <f t="shared" si="0"/>
        <v>39</v>
      </c>
      <c r="I29" s="95" t="s">
        <v>1025</v>
      </c>
      <c r="J29" s="120"/>
    </row>
    <row r="30" spans="1:10" s="123" customFormat="1" ht="33">
      <c r="A30" s="132">
        <v>29</v>
      </c>
      <c r="B30" s="95" t="s">
        <v>1131</v>
      </c>
      <c r="C30" s="95" t="s">
        <v>1027</v>
      </c>
      <c r="D30" s="95" t="s">
        <v>1029</v>
      </c>
      <c r="E30" s="73" t="s">
        <v>1031</v>
      </c>
      <c r="F30" s="116">
        <v>1</v>
      </c>
      <c r="G30" s="96" t="s">
        <v>248</v>
      </c>
      <c r="H30" s="133">
        <f t="shared" si="0"/>
        <v>40</v>
      </c>
      <c r="I30" s="95" t="s">
        <v>1025</v>
      </c>
      <c r="J30" s="120"/>
    </row>
    <row r="31" spans="1:10" s="123" customFormat="1" ht="33">
      <c r="A31" s="122">
        <v>30</v>
      </c>
      <c r="B31" s="95" t="s">
        <v>1131</v>
      </c>
      <c r="C31" s="95" t="s">
        <v>1003</v>
      </c>
      <c r="D31" s="95" t="s">
        <v>1004</v>
      </c>
      <c r="E31" s="73" t="s">
        <v>1017</v>
      </c>
      <c r="F31" s="116">
        <v>1</v>
      </c>
      <c r="G31" s="96" t="s">
        <v>1024</v>
      </c>
      <c r="H31" s="133">
        <f t="shared" si="0"/>
        <v>41</v>
      </c>
      <c r="I31" s="95" t="s">
        <v>1025</v>
      </c>
      <c r="J31" s="120"/>
    </row>
    <row r="32" spans="1:10" s="123" customFormat="1" ht="33">
      <c r="A32" s="122">
        <v>31</v>
      </c>
      <c r="B32" s="95" t="s">
        <v>1131</v>
      </c>
      <c r="C32" s="95" t="s">
        <v>1005</v>
      </c>
      <c r="D32" s="95" t="s">
        <v>1006</v>
      </c>
      <c r="E32" s="73" t="s">
        <v>1018</v>
      </c>
      <c r="F32" s="116">
        <v>1</v>
      </c>
      <c r="G32" s="96" t="s">
        <v>1024</v>
      </c>
      <c r="H32" s="133">
        <f t="shared" si="0"/>
        <v>42</v>
      </c>
      <c r="I32" s="95" t="s">
        <v>1025</v>
      </c>
      <c r="J32" s="120"/>
    </row>
    <row r="33" spans="1:13" s="123" customFormat="1" ht="33">
      <c r="A33" s="132">
        <v>32</v>
      </c>
      <c r="B33" s="95" t="s">
        <v>1131</v>
      </c>
      <c r="C33" s="95" t="s">
        <v>1007</v>
      </c>
      <c r="D33" s="95" t="s">
        <v>1008</v>
      </c>
      <c r="E33" s="73" t="s">
        <v>1019</v>
      </c>
      <c r="F33" s="116">
        <v>1</v>
      </c>
      <c r="G33" s="96" t="s">
        <v>1024</v>
      </c>
      <c r="H33" s="133">
        <f t="shared" si="0"/>
        <v>43</v>
      </c>
      <c r="I33" s="95" t="s">
        <v>1025</v>
      </c>
      <c r="J33" s="120"/>
    </row>
    <row r="34" spans="1:13" s="123" customFormat="1" ht="33">
      <c r="A34" s="122">
        <v>33</v>
      </c>
      <c r="B34" s="95" t="s">
        <v>1131</v>
      </c>
      <c r="C34" s="95" t="s">
        <v>1009</v>
      </c>
      <c r="D34" s="95" t="s">
        <v>1010</v>
      </c>
      <c r="E34" s="73" t="s">
        <v>1020</v>
      </c>
      <c r="F34" s="116">
        <v>1</v>
      </c>
      <c r="G34" s="96" t="s">
        <v>1024</v>
      </c>
      <c r="H34" s="133">
        <f t="shared" si="0"/>
        <v>44</v>
      </c>
      <c r="I34" s="95" t="s">
        <v>1025</v>
      </c>
      <c r="J34" s="120"/>
    </row>
    <row r="35" spans="1:13" s="123" customFormat="1" ht="33">
      <c r="A35" s="132">
        <v>34</v>
      </c>
      <c r="B35" s="95" t="s">
        <v>1131</v>
      </c>
      <c r="C35" s="95" t="s">
        <v>1011</v>
      </c>
      <c r="D35" s="96" t="s">
        <v>1012</v>
      </c>
      <c r="E35" s="73" t="s">
        <v>1021</v>
      </c>
      <c r="F35" s="116">
        <v>1</v>
      </c>
      <c r="G35" s="96" t="s">
        <v>1024</v>
      </c>
      <c r="H35" s="133">
        <f t="shared" si="0"/>
        <v>45</v>
      </c>
      <c r="I35" s="95" t="s">
        <v>1025</v>
      </c>
      <c r="J35" s="120"/>
    </row>
    <row r="36" spans="1:13" s="123" customFormat="1" ht="33">
      <c r="A36" s="122">
        <v>35</v>
      </c>
      <c r="B36" s="95" t="s">
        <v>1131</v>
      </c>
      <c r="C36" s="95" t="s">
        <v>1013</v>
      </c>
      <c r="D36" s="95" t="s">
        <v>1014</v>
      </c>
      <c r="E36" s="73" t="s">
        <v>1023</v>
      </c>
      <c r="F36" s="116">
        <v>1</v>
      </c>
      <c r="G36" s="96" t="s">
        <v>1024</v>
      </c>
      <c r="H36" s="133">
        <f t="shared" si="0"/>
        <v>46</v>
      </c>
      <c r="I36" s="95" t="s">
        <v>1025</v>
      </c>
      <c r="J36" s="120"/>
    </row>
    <row r="37" spans="1:13" s="123" customFormat="1" ht="33">
      <c r="A37" s="132">
        <v>36</v>
      </c>
      <c r="B37" s="95" t="s">
        <v>1131</v>
      </c>
      <c r="C37" s="95" t="s">
        <v>1015</v>
      </c>
      <c r="D37" s="96" t="s">
        <v>1016</v>
      </c>
      <c r="E37" s="73" t="s">
        <v>1022</v>
      </c>
      <c r="F37" s="116">
        <v>1</v>
      </c>
      <c r="G37" s="96" t="s">
        <v>1024</v>
      </c>
      <c r="H37" s="133">
        <f t="shared" si="0"/>
        <v>47</v>
      </c>
      <c r="I37" s="95" t="s">
        <v>1025</v>
      </c>
      <c r="J37" s="120"/>
    </row>
    <row r="38" spans="1:13" s="123" customFormat="1" ht="33">
      <c r="A38" s="122">
        <v>37</v>
      </c>
      <c r="B38" s="95" t="s">
        <v>1131</v>
      </c>
      <c r="C38" s="95" t="s">
        <v>1099</v>
      </c>
      <c r="D38" s="95" t="s">
        <v>1100</v>
      </c>
      <c r="E38" s="73" t="s">
        <v>1101</v>
      </c>
      <c r="F38" s="116">
        <v>1</v>
      </c>
      <c r="G38" s="128" t="s">
        <v>1102</v>
      </c>
      <c r="H38" s="133">
        <f t="shared" si="0"/>
        <v>48</v>
      </c>
      <c r="I38" s="95" t="s">
        <v>1060</v>
      </c>
      <c r="J38" s="120"/>
    </row>
    <row r="39" spans="1:13" ht="33">
      <c r="A39" s="132">
        <v>38</v>
      </c>
      <c r="B39" s="26" t="s">
        <v>728</v>
      </c>
      <c r="C39" s="30" t="s">
        <v>1271</v>
      </c>
      <c r="D39" s="30" t="s">
        <v>1272</v>
      </c>
      <c r="E39" s="126" t="s">
        <v>1273</v>
      </c>
      <c r="F39" s="203">
        <v>2</v>
      </c>
      <c r="G39" s="198" t="s">
        <v>1249</v>
      </c>
      <c r="H39" s="133">
        <f t="shared" si="0"/>
        <v>50</v>
      </c>
      <c r="I39" s="30"/>
      <c r="J39" s="200"/>
      <c r="K39" s="29"/>
      <c r="L39" s="29"/>
      <c r="M39" s="29"/>
    </row>
    <row r="40" spans="1:13" ht="33">
      <c r="A40" s="122">
        <v>39</v>
      </c>
      <c r="B40" s="26" t="s">
        <v>728</v>
      </c>
      <c r="C40" s="30" t="s">
        <v>1274</v>
      </c>
      <c r="D40" s="30" t="s">
        <v>1275</v>
      </c>
      <c r="E40" s="126" t="s">
        <v>1276</v>
      </c>
      <c r="F40" s="203">
        <v>1</v>
      </c>
      <c r="G40" s="198" t="s">
        <v>1249</v>
      </c>
      <c r="H40" s="133">
        <f t="shared" si="0"/>
        <v>51</v>
      </c>
      <c r="I40" s="30"/>
      <c r="J40" s="200"/>
      <c r="K40" s="29"/>
      <c r="L40" s="29"/>
      <c r="M40" s="29"/>
    </row>
    <row r="41" spans="1:13" ht="33">
      <c r="A41" s="132">
        <v>40</v>
      </c>
      <c r="B41" s="26" t="s">
        <v>728</v>
      </c>
      <c r="C41" s="30" t="s">
        <v>1277</v>
      </c>
      <c r="D41" s="30" t="s">
        <v>1278</v>
      </c>
      <c r="E41" s="126" t="s">
        <v>1279</v>
      </c>
      <c r="F41" s="203">
        <v>2</v>
      </c>
      <c r="G41" s="198" t="s">
        <v>1280</v>
      </c>
      <c r="H41" s="133">
        <f t="shared" si="0"/>
        <v>53</v>
      </c>
      <c r="I41" s="30"/>
      <c r="J41" s="200"/>
      <c r="K41" s="29"/>
      <c r="L41" s="29"/>
      <c r="M41" s="29"/>
    </row>
    <row r="42" spans="1:13" ht="33">
      <c r="A42" s="122">
        <v>41</v>
      </c>
      <c r="B42" s="26" t="s">
        <v>728</v>
      </c>
      <c r="C42" s="30" t="s">
        <v>1281</v>
      </c>
      <c r="D42" s="30" t="s">
        <v>1282</v>
      </c>
      <c r="E42" s="126" t="s">
        <v>1283</v>
      </c>
      <c r="F42" s="203">
        <v>1</v>
      </c>
      <c r="G42" s="198" t="s">
        <v>1280</v>
      </c>
      <c r="H42" s="133">
        <f t="shared" si="0"/>
        <v>54</v>
      </c>
      <c r="I42" s="30"/>
      <c r="J42" s="200"/>
      <c r="K42" s="29"/>
      <c r="L42" s="29"/>
      <c r="M42" s="29"/>
    </row>
    <row r="43" spans="1:13" ht="33">
      <c r="A43" s="132">
        <v>42</v>
      </c>
      <c r="B43" s="26" t="s">
        <v>728</v>
      </c>
      <c r="C43" s="30" t="s">
        <v>1284</v>
      </c>
      <c r="D43" s="30" t="s">
        <v>1285</v>
      </c>
      <c r="E43" s="126" t="s">
        <v>1286</v>
      </c>
      <c r="F43" s="203">
        <v>1</v>
      </c>
      <c r="G43" s="198" t="s">
        <v>1280</v>
      </c>
      <c r="H43" s="133">
        <f t="shared" si="0"/>
        <v>55</v>
      </c>
      <c r="I43" s="30"/>
      <c r="J43" s="200"/>
      <c r="K43" s="29"/>
      <c r="L43" s="29"/>
      <c r="M43" s="29"/>
    </row>
    <row r="44" spans="1:13" s="123" customFormat="1" ht="33">
      <c r="A44" s="122">
        <v>43</v>
      </c>
      <c r="B44" s="95" t="s">
        <v>1131</v>
      </c>
      <c r="C44" s="95" t="s">
        <v>1104</v>
      </c>
      <c r="D44" s="95" t="s">
        <v>1105</v>
      </c>
      <c r="E44" s="73" t="s">
        <v>1106</v>
      </c>
      <c r="F44" s="116">
        <v>1</v>
      </c>
      <c r="G44" s="96" t="s">
        <v>1107</v>
      </c>
      <c r="H44" s="133">
        <f t="shared" si="0"/>
        <v>56</v>
      </c>
      <c r="I44" s="95" t="s">
        <v>1060</v>
      </c>
      <c r="J44" s="120"/>
    </row>
    <row r="45" spans="1:13" s="123" customFormat="1" ht="33">
      <c r="A45" s="132">
        <v>44</v>
      </c>
      <c r="B45" s="95" t="s">
        <v>1131</v>
      </c>
      <c r="C45" s="95" t="s">
        <v>1108</v>
      </c>
      <c r="D45" s="95" t="s">
        <v>1109</v>
      </c>
      <c r="E45" s="73" t="s">
        <v>1110</v>
      </c>
      <c r="F45" s="116">
        <v>1</v>
      </c>
      <c r="G45" s="96" t="s">
        <v>1107</v>
      </c>
      <c r="H45" s="133">
        <f t="shared" si="0"/>
        <v>57</v>
      </c>
      <c r="I45" s="95" t="s">
        <v>1060</v>
      </c>
      <c r="J45" s="120"/>
    </row>
    <row r="46" spans="1:13" s="123" customFormat="1" ht="33">
      <c r="A46" s="122">
        <v>45</v>
      </c>
      <c r="B46" s="95" t="s">
        <v>1131</v>
      </c>
      <c r="C46" s="95" t="s">
        <v>1103</v>
      </c>
      <c r="D46" s="95" t="s">
        <v>1111</v>
      </c>
      <c r="E46" s="73" t="s">
        <v>1112</v>
      </c>
      <c r="F46" s="116">
        <v>1</v>
      </c>
      <c r="G46" s="96" t="s">
        <v>1107</v>
      </c>
      <c r="H46" s="133">
        <f t="shared" si="0"/>
        <v>58</v>
      </c>
      <c r="I46" s="95" t="s">
        <v>1060</v>
      </c>
      <c r="J46" s="120"/>
    </row>
    <row r="47" spans="1:13" s="220" customFormat="1" ht="33">
      <c r="A47" s="212">
        <v>46</v>
      </c>
      <c r="B47" s="213" t="s">
        <v>1131</v>
      </c>
      <c r="C47" s="213" t="s">
        <v>1299</v>
      </c>
      <c r="D47" s="213" t="s">
        <v>1300</v>
      </c>
      <c r="E47" s="216" t="s">
        <v>1301</v>
      </c>
      <c r="F47" s="217">
        <v>2</v>
      </c>
      <c r="G47" s="218" t="s">
        <v>1302</v>
      </c>
      <c r="H47" s="214">
        <f t="shared" si="0"/>
        <v>60</v>
      </c>
      <c r="I47" s="213" t="s">
        <v>1303</v>
      </c>
      <c r="J47" s="219"/>
    </row>
    <row r="48" spans="1:13" s="220" customFormat="1" ht="33">
      <c r="A48" s="215">
        <v>47</v>
      </c>
      <c r="B48" s="213" t="s">
        <v>1131</v>
      </c>
      <c r="C48" s="213" t="s">
        <v>1304</v>
      </c>
      <c r="D48" s="213" t="s">
        <v>1305</v>
      </c>
      <c r="E48" s="216" t="s">
        <v>1306</v>
      </c>
      <c r="F48" s="217">
        <v>1</v>
      </c>
      <c r="G48" s="218" t="s">
        <v>1302</v>
      </c>
      <c r="H48" s="214">
        <f t="shared" si="0"/>
        <v>61</v>
      </c>
      <c r="I48" s="213" t="s">
        <v>1303</v>
      </c>
      <c r="J48" s="219"/>
    </row>
    <row r="49" spans="1:14" s="220" customFormat="1" ht="33">
      <c r="A49" s="212">
        <v>48</v>
      </c>
      <c r="B49" s="213" t="s">
        <v>1131</v>
      </c>
      <c r="C49" s="213" t="s">
        <v>1307</v>
      </c>
      <c r="D49" s="213" t="s">
        <v>1308</v>
      </c>
      <c r="E49" s="216" t="s">
        <v>1309</v>
      </c>
      <c r="F49" s="217">
        <v>1</v>
      </c>
      <c r="G49" s="218" t="s">
        <v>1302</v>
      </c>
      <c r="H49" s="214">
        <f t="shared" si="0"/>
        <v>62</v>
      </c>
      <c r="I49" s="213" t="s">
        <v>1303</v>
      </c>
      <c r="J49" s="219"/>
    </row>
    <row r="50" spans="1:14" s="123" customFormat="1" ht="33">
      <c r="A50" s="122">
        <v>49</v>
      </c>
      <c r="B50" s="95" t="s">
        <v>1131</v>
      </c>
      <c r="C50" s="95" t="s">
        <v>1117</v>
      </c>
      <c r="D50" s="95" t="s">
        <v>1113</v>
      </c>
      <c r="E50" s="73" t="s">
        <v>1114</v>
      </c>
      <c r="F50" s="116">
        <v>2</v>
      </c>
      <c r="G50" s="96" t="s">
        <v>248</v>
      </c>
      <c r="H50" s="133">
        <f t="shared" si="0"/>
        <v>64</v>
      </c>
      <c r="I50" s="95" t="s">
        <v>1115</v>
      </c>
      <c r="J50" s="120"/>
    </row>
    <row r="51" spans="1:14" s="123" customFormat="1" ht="33">
      <c r="A51" s="132">
        <v>50</v>
      </c>
      <c r="B51" s="95" t="s">
        <v>1131</v>
      </c>
      <c r="C51" s="95" t="s">
        <v>1118</v>
      </c>
      <c r="D51" s="95" t="s">
        <v>1119</v>
      </c>
      <c r="E51" s="73" t="s">
        <v>1120</v>
      </c>
      <c r="F51" s="116">
        <v>1</v>
      </c>
      <c r="G51" s="96" t="s">
        <v>1222</v>
      </c>
      <c r="H51" s="133">
        <f t="shared" si="0"/>
        <v>65</v>
      </c>
      <c r="I51" s="95" t="s">
        <v>1132</v>
      </c>
      <c r="J51" s="120"/>
    </row>
    <row r="52" spans="1:14" s="123" customFormat="1" ht="33">
      <c r="A52" s="122">
        <v>51</v>
      </c>
      <c r="B52" s="95" t="s">
        <v>1131</v>
      </c>
      <c r="C52" s="95" t="s">
        <v>1121</v>
      </c>
      <c r="D52" s="95" t="s">
        <v>1122</v>
      </c>
      <c r="E52" s="73" t="s">
        <v>1123</v>
      </c>
      <c r="F52" s="116">
        <v>1</v>
      </c>
      <c r="G52" s="96" t="s">
        <v>1222</v>
      </c>
      <c r="H52" s="133">
        <f t="shared" si="0"/>
        <v>66</v>
      </c>
      <c r="I52" s="95" t="s">
        <v>1132</v>
      </c>
      <c r="J52" s="120"/>
    </row>
    <row r="53" spans="1:14" s="123" customFormat="1" ht="33">
      <c r="A53" s="132">
        <v>52</v>
      </c>
      <c r="B53" s="95" t="s">
        <v>1131</v>
      </c>
      <c r="C53" s="95" t="s">
        <v>1124</v>
      </c>
      <c r="D53" s="95" t="s">
        <v>1125</v>
      </c>
      <c r="E53" s="73" t="s">
        <v>1126</v>
      </c>
      <c r="F53" s="116">
        <v>1</v>
      </c>
      <c r="G53" s="96" t="s">
        <v>1222</v>
      </c>
      <c r="H53" s="133">
        <f t="shared" si="0"/>
        <v>67</v>
      </c>
      <c r="I53" s="95" t="s">
        <v>1132</v>
      </c>
      <c r="J53" s="120"/>
    </row>
    <row r="54" spans="1:14" s="123" customFormat="1" ht="33">
      <c r="A54" s="122">
        <v>53</v>
      </c>
      <c r="B54" s="95" t="s">
        <v>1131</v>
      </c>
      <c r="C54" s="95" t="s">
        <v>1127</v>
      </c>
      <c r="D54" s="95" t="s">
        <v>1128</v>
      </c>
      <c r="E54" s="73" t="s">
        <v>1129</v>
      </c>
      <c r="F54" s="116">
        <v>1</v>
      </c>
      <c r="G54" s="96" t="s">
        <v>1222</v>
      </c>
      <c r="H54" s="133">
        <f t="shared" si="0"/>
        <v>68</v>
      </c>
      <c r="I54" s="95" t="s">
        <v>1132</v>
      </c>
      <c r="J54" s="120"/>
    </row>
    <row r="55" spans="1:14" ht="33">
      <c r="A55" s="132">
        <v>54</v>
      </c>
      <c r="B55" s="26" t="s">
        <v>728</v>
      </c>
      <c r="C55" s="30" t="s">
        <v>1246</v>
      </c>
      <c r="D55" s="30" t="s">
        <v>1247</v>
      </c>
      <c r="E55" s="126" t="s">
        <v>1248</v>
      </c>
      <c r="F55" s="203">
        <v>1</v>
      </c>
      <c r="G55" s="198" t="s">
        <v>1249</v>
      </c>
      <c r="H55" s="133">
        <f t="shared" si="0"/>
        <v>69</v>
      </c>
      <c r="I55" s="95" t="s">
        <v>1115</v>
      </c>
      <c r="J55" s="200"/>
      <c r="K55" s="123"/>
      <c r="L55" s="123"/>
      <c r="M55" s="123"/>
      <c r="N55" s="123"/>
    </row>
    <row r="56" spans="1:14" ht="33">
      <c r="A56" s="122">
        <v>55</v>
      </c>
      <c r="B56" s="26" t="s">
        <v>728</v>
      </c>
      <c r="C56" s="30" t="s">
        <v>1250</v>
      </c>
      <c r="D56" s="30" t="s">
        <v>1247</v>
      </c>
      <c r="E56" s="126" t="s">
        <v>1251</v>
      </c>
      <c r="F56" s="203">
        <v>1</v>
      </c>
      <c r="G56" s="198" t="s">
        <v>1252</v>
      </c>
      <c r="H56" s="133">
        <f t="shared" si="0"/>
        <v>70</v>
      </c>
      <c r="I56" s="95" t="s">
        <v>1115</v>
      </c>
      <c r="J56" s="200"/>
      <c r="K56" s="123"/>
      <c r="L56" s="123"/>
      <c r="M56" s="123"/>
      <c r="N56" s="123"/>
    </row>
    <row r="57" spans="1:14" ht="33">
      <c r="A57" s="132">
        <v>56</v>
      </c>
      <c r="B57" s="26" t="s">
        <v>728</v>
      </c>
      <c r="C57" s="30" t="s">
        <v>1253</v>
      </c>
      <c r="D57" s="30" t="s">
        <v>1254</v>
      </c>
      <c r="E57" s="126" t="s">
        <v>1255</v>
      </c>
      <c r="F57" s="203">
        <v>1</v>
      </c>
      <c r="G57" s="198" t="s">
        <v>1252</v>
      </c>
      <c r="H57" s="133">
        <f t="shared" si="0"/>
        <v>71</v>
      </c>
      <c r="I57" s="95" t="s">
        <v>1115</v>
      </c>
      <c r="J57" s="200"/>
      <c r="K57" s="123"/>
      <c r="L57" s="123"/>
      <c r="M57" s="123"/>
      <c r="N57" s="123"/>
    </row>
    <row r="58" spans="1:14" ht="33">
      <c r="A58" s="122">
        <v>57</v>
      </c>
      <c r="B58" s="26" t="s">
        <v>728</v>
      </c>
      <c r="C58" s="30" t="s">
        <v>1256</v>
      </c>
      <c r="D58" s="30" t="s">
        <v>1257</v>
      </c>
      <c r="E58" s="126" t="s">
        <v>1258</v>
      </c>
      <c r="F58" s="203">
        <v>1</v>
      </c>
      <c r="G58" s="198" t="s">
        <v>1252</v>
      </c>
      <c r="H58" s="133">
        <f t="shared" si="0"/>
        <v>72</v>
      </c>
      <c r="I58" s="95" t="s">
        <v>1115</v>
      </c>
      <c r="J58" s="200"/>
      <c r="K58" s="123"/>
      <c r="L58" s="123"/>
      <c r="M58" s="123"/>
      <c r="N58" s="123"/>
    </row>
    <row r="59" spans="1:14" ht="33">
      <c r="A59" s="132">
        <v>58</v>
      </c>
      <c r="B59" s="26" t="s">
        <v>728</v>
      </c>
      <c r="C59" s="30" t="s">
        <v>1259</v>
      </c>
      <c r="D59" s="30" t="s">
        <v>1260</v>
      </c>
      <c r="E59" s="126" t="s">
        <v>1261</v>
      </c>
      <c r="F59" s="203">
        <v>1</v>
      </c>
      <c r="G59" s="198" t="s">
        <v>1252</v>
      </c>
      <c r="H59" s="133">
        <f t="shared" si="0"/>
        <v>73</v>
      </c>
      <c r="I59" s="95" t="s">
        <v>1115</v>
      </c>
      <c r="J59" s="200"/>
      <c r="K59" s="123"/>
      <c r="L59" s="123"/>
      <c r="M59" s="123"/>
      <c r="N59" s="123"/>
    </row>
    <row r="60" spans="1:14" ht="33">
      <c r="A60" s="122">
        <v>59</v>
      </c>
      <c r="B60" s="26" t="s">
        <v>728</v>
      </c>
      <c r="C60" s="30" t="s">
        <v>1262</v>
      </c>
      <c r="D60" s="30" t="s">
        <v>1263</v>
      </c>
      <c r="E60" s="126" t="s">
        <v>1264</v>
      </c>
      <c r="F60" s="203">
        <v>1</v>
      </c>
      <c r="G60" s="198" t="s">
        <v>1252</v>
      </c>
      <c r="H60" s="133">
        <f t="shared" si="0"/>
        <v>74</v>
      </c>
      <c r="I60" s="95" t="s">
        <v>1115</v>
      </c>
      <c r="J60" s="200"/>
      <c r="K60" s="123"/>
      <c r="L60" s="123"/>
      <c r="M60" s="123"/>
      <c r="N60" s="123"/>
    </row>
    <row r="61" spans="1:14" ht="33">
      <c r="A61" s="132">
        <v>60</v>
      </c>
      <c r="B61" s="26" t="s">
        <v>728</v>
      </c>
      <c r="C61" s="30" t="s">
        <v>1265</v>
      </c>
      <c r="D61" s="30" t="s">
        <v>1266</v>
      </c>
      <c r="E61" s="126" t="s">
        <v>1267</v>
      </c>
      <c r="F61" s="203">
        <v>1</v>
      </c>
      <c r="G61" s="198" t="s">
        <v>1252</v>
      </c>
      <c r="H61" s="133">
        <f t="shared" si="0"/>
        <v>75</v>
      </c>
      <c r="I61" s="95" t="s">
        <v>1115</v>
      </c>
      <c r="J61" s="200"/>
      <c r="K61" s="123"/>
      <c r="L61" s="123"/>
      <c r="M61" s="123"/>
      <c r="N61" s="123"/>
    </row>
    <row r="62" spans="1:14" ht="33">
      <c r="A62" s="122">
        <v>61</v>
      </c>
      <c r="B62" s="26" t="s">
        <v>728</v>
      </c>
      <c r="C62" s="30" t="s">
        <v>1268</v>
      </c>
      <c r="D62" s="30" t="s">
        <v>1269</v>
      </c>
      <c r="E62" s="126" t="s">
        <v>1270</v>
      </c>
      <c r="F62" s="203">
        <v>2</v>
      </c>
      <c r="G62" s="198" t="s">
        <v>1249</v>
      </c>
      <c r="H62" s="133">
        <f t="shared" si="0"/>
        <v>77</v>
      </c>
      <c r="I62" s="95" t="s">
        <v>1115</v>
      </c>
      <c r="J62" s="200"/>
      <c r="K62" s="123"/>
      <c r="L62" s="123"/>
      <c r="M62" s="123"/>
      <c r="N62" s="123"/>
    </row>
    <row r="63" spans="1:14" s="123" customFormat="1" ht="33">
      <c r="A63" s="132">
        <v>62</v>
      </c>
      <c r="B63" s="95" t="s">
        <v>621</v>
      </c>
      <c r="C63" s="95" t="s">
        <v>991</v>
      </c>
      <c r="D63" s="95"/>
      <c r="E63" s="73" t="s">
        <v>998</v>
      </c>
      <c r="F63" s="116">
        <v>7</v>
      </c>
      <c r="G63" s="96" t="s">
        <v>999</v>
      </c>
      <c r="H63" s="133">
        <f t="shared" si="0"/>
        <v>84</v>
      </c>
      <c r="I63" s="95" t="s">
        <v>781</v>
      </c>
      <c r="J63" s="120"/>
    </row>
    <row r="64" spans="1:14" s="123" customFormat="1">
      <c r="A64" s="167"/>
      <c r="C64" s="167"/>
      <c r="D64" s="167"/>
      <c r="F64" s="194"/>
      <c r="G64" s="167"/>
    </row>
    <row r="65" spans="1:7" s="123" customFormat="1">
      <c r="A65" s="167"/>
      <c r="C65" s="167"/>
      <c r="D65" s="167"/>
      <c r="F65" s="194">
        <f>SUM(F2:F64)</f>
        <v>84</v>
      </c>
      <c r="G65" s="167"/>
    </row>
  </sheetData>
  <phoneticPr fontId="1" type="noConversion"/>
  <pageMargins left="0.11811023622047245" right="0.11811023622047245" top="0.55118110236220474" bottom="0.55118110236220474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전체</vt:lpstr>
      <vt:lpstr>수입과지출</vt:lpstr>
      <vt:lpstr>오빠주문</vt:lpstr>
      <vt:lpstr>기타주문</vt:lpstr>
      <vt:lpstr>7차주문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2014-11-26T07:51:08Z</cp:lastPrinted>
  <dcterms:created xsi:type="dcterms:W3CDTF">2014-10-29T04:53:25Z</dcterms:created>
  <dcterms:modified xsi:type="dcterms:W3CDTF">2014-11-27T08:51:03Z</dcterms:modified>
</cp:coreProperties>
</file>